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1" activeTab="1"/>
  </bookViews>
  <sheets>
    <sheet name="Notes" sheetId="1" r:id="rId1"/>
    <sheet name="Identification" sheetId="2" r:id="rId2"/>
    <sheet name="Avenant Total" sheetId="3" r:id="rId3"/>
    <sheet name="Avenant_BP" sheetId="4" r:id="rId4"/>
    <sheet name="Avenant_P1" sheetId="5" r:id="rId5"/>
    <sheet name="Avenant_P2" sheetId="6" r:id="rId6"/>
    <sheet name="Avenant_P3" sheetId="7" r:id="rId7"/>
    <sheet name="Avenant_P4" sheetId="8" r:id="rId8"/>
    <sheet name="Avenant_P5" sheetId="9" state="hidden" r:id="rId9"/>
    <sheet name="Modification finale" sheetId="10" r:id="rId10"/>
  </sheets>
  <definedNames>
    <definedName name="_xlnm.Print_Area" localSheetId="2">'Avenant Total'!$A$2:$I$54</definedName>
    <definedName name="_xlnm.Print_Area" localSheetId="3">'Avenant_BP'!$A$2:$J$51</definedName>
    <definedName name="_xlnm.Print_Area" localSheetId="4">'Avenant_P1'!$A$1:$O$116</definedName>
    <definedName name="_xlnm.Print_Area" localSheetId="5">'Avenant_P2'!$A$1:$O$89</definedName>
    <definedName name="_xlnm.Print_Area" localSheetId="6">'Avenant_P3'!$A$1:$O$118</definedName>
    <definedName name="_xlnm.Print_Area" localSheetId="7">'Avenant_P4'!$A$1:$O$118</definedName>
    <definedName name="_xlnm.Print_Area" localSheetId="8">'Avenant_P5'!$A$1:$O$118</definedName>
    <definedName name="_xlnm.Print_Area" localSheetId="1">'Identification'!$A$1:$E$37</definedName>
    <definedName name="_xlnm.Print_Area" localSheetId="9">'Modification finale'!$A$1:$Q$19</definedName>
    <definedName name="_xlnm.Print_Area" localSheetId="0">'Notes'!$B$1:$R$9</definedName>
    <definedName name="_xlnm.Print_Titles" localSheetId="2">'Avenant Total'!$2:$8</definedName>
    <definedName name="_xlnm.Print_Titles" localSheetId="3">'Avenant_BP'!$2:$8</definedName>
    <definedName name="_xlnm.Print_Titles" localSheetId="4">'Avenant_P1'!$1:$7</definedName>
    <definedName name="_xlnm.Print_Titles" localSheetId="5">'Avenant_P2'!$1:$7</definedName>
    <definedName name="_xlnm.Print_Titles" localSheetId="6">'Avenant_P3'!$1:$7</definedName>
    <definedName name="_xlnm.Print_Titles" localSheetId="7">'Avenant_P4'!$1:$7</definedName>
    <definedName name="_xlnm.Print_Titles" localSheetId="8">'Avenant_P5'!$1:$7</definedName>
  </definedNames>
  <calcPr fullCalcOnLoad="1"/>
</workbook>
</file>

<file path=xl/sharedStrings.xml><?xml version="1.0" encoding="utf-8"?>
<sst xmlns="http://schemas.openxmlformats.org/spreadsheetml/2006/main" count="258" uniqueCount="104">
  <si>
    <t>Nome Progetto:</t>
  </si>
  <si>
    <t>Codice progetto:</t>
  </si>
  <si>
    <t>Asse:</t>
  </si>
  <si>
    <t>D.U.R. n:</t>
  </si>
  <si>
    <t>Dépenses</t>
  </si>
  <si>
    <t>Sous-total Ressources Humaines</t>
  </si>
  <si>
    <t>3. Infrastructures</t>
  </si>
  <si>
    <t>Sous-total Infrastructures</t>
  </si>
  <si>
    <t>Sous-total Equipement et fournitures</t>
  </si>
  <si>
    <t>Sous-total Services sous-traités</t>
  </si>
  <si>
    <t>Sous-total Autres</t>
  </si>
  <si>
    <t>Acronyme du projet</t>
  </si>
  <si>
    <t>Demandeur</t>
  </si>
  <si>
    <t>Adresse postale, pays et région du Demandeur</t>
  </si>
  <si>
    <t>Partenaire 1</t>
  </si>
  <si>
    <t>Partenaire 2</t>
  </si>
  <si>
    <t>Partenaire 3</t>
  </si>
  <si>
    <t>Partenaire 4</t>
  </si>
  <si>
    <t>Partenaire 5</t>
  </si>
  <si>
    <t>Partenaire 6</t>
  </si>
  <si>
    <t>Partenaire 7</t>
  </si>
  <si>
    <t>Partenaire 8</t>
  </si>
  <si>
    <t>Nom du représentant légal du Demandeur</t>
  </si>
  <si>
    <t>Fonction</t>
  </si>
  <si>
    <t>Lieu et date</t>
  </si>
  <si>
    <t>Signature</t>
  </si>
  <si>
    <t>Intitulé du projet</t>
  </si>
  <si>
    <t>1. Ressources humaines</t>
  </si>
  <si>
    <t>4. Equipement et fournitures</t>
  </si>
  <si>
    <t>Etat d'avancement des modifications mineurs du budget</t>
  </si>
  <si>
    <t>Coût unitaire 
(en EUR)</t>
  </si>
  <si>
    <t>Budget initial</t>
  </si>
  <si>
    <t>Notes</t>
  </si>
  <si>
    <t>Message de contrôle</t>
  </si>
  <si>
    <t>Fiche d' identification</t>
  </si>
  <si>
    <t>Modification Maximale Adimse</t>
  </si>
  <si>
    <t>Modification
(Valeur Absolue)</t>
  </si>
  <si>
    <t>Valeur Pourcentage de la Modification
(Valeur Absolue)</t>
  </si>
  <si>
    <t xml:space="preserve">Montant 
Residuel </t>
  </si>
  <si>
    <t xml:space="preserve">Pourcentage
Residuel </t>
  </si>
  <si>
    <t>Code Unique du Projet (CUP)</t>
  </si>
  <si>
    <t>Notes pour la compilation de l' Annexe</t>
  </si>
  <si>
    <t>MODIFIER UNIQUEMENT LES CELLULES EN COULEUR BLANC</t>
  </si>
  <si>
    <t>Montant de la Iième Modification</t>
  </si>
  <si>
    <t>Montant de la Ière Modification</t>
  </si>
  <si>
    <t>N. Avenant</t>
  </si>
  <si>
    <t xml:space="preserve">Période </t>
  </si>
  <si>
    <t>N. de Avenant</t>
  </si>
  <si>
    <t>N. de protocole de l'Avenant (CdP)</t>
  </si>
  <si>
    <t>Date du CdP</t>
  </si>
  <si>
    <t>Variation partiale non authorisée</t>
  </si>
  <si>
    <t>Bénéficiaire Principal</t>
  </si>
  <si>
    <t xml:space="preserve">Priorité </t>
  </si>
  <si>
    <r>
      <t xml:space="preserve">Imprimer
</t>
    </r>
    <r>
      <rPr>
        <u val="single"/>
        <sz val="16"/>
        <color indexed="62"/>
        <rFont val="Calibri"/>
        <family val="2"/>
      </rPr>
      <t>Ce fichier doit être envoyé sous format électronique</t>
    </r>
    <r>
      <rPr>
        <sz val="16"/>
        <color indexed="62"/>
        <rFont val="Calibri"/>
        <family val="2"/>
      </rPr>
      <t xml:space="preserve">.  
La feuillebleau </t>
    </r>
    <r>
      <rPr>
        <b/>
        <sz val="16"/>
        <color indexed="62"/>
        <rFont val="Calibri"/>
        <family val="2"/>
      </rPr>
      <t>"Identification"</t>
    </r>
    <r>
      <rPr>
        <sz val="16"/>
        <color indexed="62"/>
        <rFont val="Calibri"/>
        <family val="2"/>
      </rPr>
      <t xml:space="preserve"> doit être dûment rempli dans toutes ses parties et envoyée en pièce jointe à la note de transmission avec la signature du représentant légal et cachet du bénéficiaire.</t>
    </r>
  </si>
  <si>
    <r>
      <t xml:space="preserve">Arrondis
</t>
    </r>
    <r>
      <rPr>
        <sz val="16"/>
        <color indexed="62"/>
        <rFont val="Calibri"/>
        <family val="2"/>
      </rPr>
      <t>Tous les chiffres doivent être arrondis à l'euro cent le plus proche</t>
    </r>
  </si>
  <si>
    <r>
      <t xml:space="preserve">Avenants 
</t>
    </r>
    <r>
      <rPr>
        <sz val="16"/>
        <color indexed="62"/>
        <rFont val="Calibri"/>
        <family val="2"/>
      </rPr>
      <t xml:space="preserve">Toutes les demandes de modification doivent être soutenues par des pièces justificatives appropriées (p.e. procès verbal du Comité de Pilotage) dûment signées et envoyées en pièce-jointe au fichier excel à votre Chargé de Suivi du Secrétariat Technique Conjoint Italie-Tunisie par courriel à l' adresse </t>
    </r>
    <r>
      <rPr>
        <u val="single"/>
        <sz val="16"/>
        <color indexed="62"/>
        <rFont val="Calibri"/>
        <family val="2"/>
      </rPr>
      <t>servizio5.programmazione@regione.sicilia.it</t>
    </r>
    <r>
      <rPr>
        <sz val="16"/>
        <color indexed="62"/>
        <rFont val="Calibri"/>
        <family val="2"/>
      </rPr>
      <t xml:space="preserve">
Saissisez le numéro d'enregistrement concernant chaque note de mande de variation dans la colonne "Notes"</t>
    </r>
  </si>
  <si>
    <t>Autre personnel administratif et de support</t>
  </si>
  <si>
    <t>Autre personnel technique</t>
  </si>
  <si>
    <t>Coordinateurs du projet</t>
  </si>
  <si>
    <t>Responsable financier</t>
  </si>
  <si>
    <t>Assistant administratif</t>
  </si>
  <si>
    <t>2. Frais de voyage et de sejour</t>
  </si>
  <si>
    <t>Sous-total Frais de voyage et de sejour</t>
  </si>
  <si>
    <t>Travaux</t>
  </si>
  <si>
    <t>Autre investissement</t>
  </si>
  <si>
    <t>Frais de voyage</t>
  </si>
  <si>
    <t>Frais de sejour</t>
  </si>
  <si>
    <t>Per diem</t>
  </si>
  <si>
    <t>Matériel informatique et logiciel</t>
  </si>
  <si>
    <t>Machines, outils, pièces détachées/matériel</t>
  </si>
  <si>
    <t>Consommables</t>
  </si>
  <si>
    <t>Location equipement</t>
  </si>
  <si>
    <t>Autre équipement ou fourniture</t>
  </si>
  <si>
    <t>5. Couts des services</t>
  </si>
  <si>
    <t>Experts externes</t>
  </si>
  <si>
    <t>Publications, études, recherche</t>
  </si>
  <si>
    <t>Coûts de la vérification de dépenses</t>
  </si>
  <si>
    <t>Services financiers éligibles (coûts de la garantie bancaire, etc.)</t>
  </si>
  <si>
    <t>Coûts des conférences/séminaires</t>
  </si>
  <si>
    <t>Autre service sous-traité</t>
  </si>
  <si>
    <t>Actions de visibilité</t>
  </si>
  <si>
    <t>Traduction, interprètes</t>
  </si>
  <si>
    <t>6. Autres couts</t>
  </si>
  <si>
    <t>Subvention en cascade</t>
  </si>
  <si>
    <t>Autres couts</t>
  </si>
  <si>
    <t>Coût 
(en EUR)</t>
  </si>
  <si>
    <r>
      <t>Arrondissage Coûts
(en EUR)</t>
    </r>
    <r>
      <rPr>
        <b/>
        <vertAlign val="superscript"/>
        <sz val="10"/>
        <color indexed="56"/>
        <rFont val="Arial"/>
        <family val="2"/>
      </rPr>
      <t>2</t>
    </r>
  </si>
  <si>
    <t>Coût  
(en EUR)</t>
  </si>
  <si>
    <t>Budget I modification</t>
  </si>
  <si>
    <t>Budget II modification</t>
  </si>
  <si>
    <t>7. Sous-total de coûts directs éligibles du Projet</t>
  </si>
  <si>
    <r>
      <t>8. Coûts administratifs (maximum 7%)</t>
    </r>
  </si>
  <si>
    <t>9. Total des coûts éligibles</t>
  </si>
  <si>
    <r>
      <t>8. Coûts administratifs</t>
    </r>
  </si>
  <si>
    <t>I Modification</t>
  </si>
  <si>
    <t>II Modification</t>
  </si>
  <si>
    <t xml:space="preserve">II Modification
</t>
  </si>
  <si>
    <t>2. Fraise de voyage et de sejour</t>
  </si>
  <si>
    <t>Budget 
I modification</t>
  </si>
  <si>
    <t>Budget
I modification</t>
  </si>
  <si>
    <t xml:space="preserve">Partenaire 1 </t>
  </si>
  <si>
    <r>
      <rPr>
        <b/>
        <sz val="16"/>
        <color indexed="62"/>
        <rFont val="Calibri"/>
        <family val="2"/>
      </rPr>
      <t>Nota Bene</t>
    </r>
    <r>
      <rPr>
        <sz val="16"/>
        <color indexed="62"/>
        <rFont val="Calibri"/>
        <family val="2"/>
      </rPr>
      <t xml:space="preserve">
Seul le bénéficiaire est responsable de l'exactitude des informations financières fournies dans ce fichier. 
Ce fichier doit être utilisé uniquement pour effectuer des modifications mineures à l'Annexe "</t>
    </r>
    <r>
      <rPr>
        <b/>
        <sz val="16"/>
        <color indexed="62"/>
        <rFont val="Calibri"/>
        <family val="2"/>
      </rPr>
      <t>Budget Final</t>
    </r>
    <r>
      <rPr>
        <sz val="16"/>
        <color indexed="62"/>
        <rFont val="Calibri"/>
        <family val="2"/>
      </rPr>
      <t xml:space="preserve">" du Contrat de Subvention signé par le Bénéficiaire. 
</t>
    </r>
    <r>
      <rPr>
        <u val="single"/>
        <sz val="16"/>
        <color indexed="62"/>
        <rFont val="Calibri"/>
        <family val="2"/>
      </rPr>
      <t>Toute modification majeure du budget doit être approuvée par le Comité Mixte de Suivi (CMS).</t>
    </r>
  </si>
  <si>
    <t>Programme Opérationnel IEV Italie - Tunisie 2014-2020
AVENANT
Modification du Budget de Projet</t>
  </si>
  <si>
    <t>Programme Opérationnel IEV Italie - Tunisie 2014-2020
Annexe AVENANT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</si>
</sst>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\ * #,##0.00_-;\-[$€]\ * #,##0.00_-;_-[$€]\ * &quot;-&quot;??_-;_-@_-"/>
    <numFmt numFmtId="166" formatCode="[$€-410]\ #,##0.00;[Red]\-[$€-410]\ #,##0.00"/>
    <numFmt numFmtId="167" formatCode="&quot;€&quot;\ #,##0.00"/>
    <numFmt numFmtId="168" formatCode="&quot;€ &quot;#,##0.00"/>
    <numFmt numFmtId="169" formatCode="#,##0_ ;[Red]\-#,##0\ "/>
    <numFmt numFmtId="170" formatCode="&quot;€&quot;\ #,##0.00;[Red]&quot;€&quot;\ #,##0.00"/>
    <numFmt numFmtId="171" formatCode="[$-410]dddd\ d\ mmmm\ yyyy"/>
    <numFmt numFmtId="172" formatCode="&quot;€&quot;\ #,##0.0;[Red]\-&quot;€&quot;\ #,##0.0"/>
    <numFmt numFmtId="173" formatCode="&quot;€&quot;\ #,##0"/>
    <numFmt numFmtId="174" formatCode="&quot;€&quot;\ 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0\ [$€-410];[Red]\-#,##0.00\ [$€-410]"/>
    <numFmt numFmtId="182" formatCode="[Green]#,##0.00;[Red]\-#,##0.00;[Blue]General"/>
    <numFmt numFmtId="183" formatCode="[Blue]#,##0.00;[Red]\-#,##0.00"/>
    <numFmt numFmtId="184" formatCode="00000"/>
    <numFmt numFmtId="185" formatCode="0.0%"/>
    <numFmt numFmtId="186" formatCode="[Blue]#,##0.00;[Red]\-#,##0.00;[Yellow]#,##0.00"/>
    <numFmt numFmtId="187" formatCode="hh\.mm\.ss"/>
    <numFmt numFmtId="188" formatCode="[Black]&quot;€&quot;\ #,##0.0;[Red]\-&quot;€&quot;\ #,##0.00"/>
    <numFmt numFmtId="189" formatCode="[Black]&quot;€&quot;\ #,##0;[Red]\-&quot;€&quot;\ #,##0"/>
    <numFmt numFmtId="190" formatCode="[Blue]&quot;€&quot;\ #,##0.0;[Red]\-&quot;€&quot;\ #,##0.00"/>
    <numFmt numFmtId="191" formatCode="[Black]&quot;€&quot;\ #,##0.0;[Red]\-&quot;€&quot;\ #,##0.0"/>
    <numFmt numFmtId="192" formatCode="[Black]&quot;€&quot;\ #,##0.0"/>
    <numFmt numFmtId="193" formatCode="[Black]&quot;€&quot;\ #,##0.00"/>
    <numFmt numFmtId="194" formatCode="[Black]#,##0.00"/>
    <numFmt numFmtId="195" formatCode="[Blue]&quot;€&quot;\ #,##0.0;[Red]\-&quot;€&quot;\ #,##0.0"/>
    <numFmt numFmtId="196" formatCode="[Blue]#,##0.0;[Red]\-#,##0.0"/>
    <numFmt numFmtId="197" formatCode="[Blue]#,##0.00%;[Red]\-#,##0.00%"/>
    <numFmt numFmtId="198" formatCode="[Blue]&quot;€&quot;\ #,##0.00;[Red]\-&quot;€&quot;\ #,##0.00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21"/>
      <name val="Arial Narrow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56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53"/>
      <name val="Arial Narrow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3"/>
      <color indexed="56"/>
      <name val="Arial Narrow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b/>
      <sz val="10"/>
      <color indexed="23"/>
      <name val="Arial"/>
      <family val="2"/>
    </font>
    <font>
      <b/>
      <sz val="12"/>
      <color indexed="10"/>
      <name val="Arial"/>
      <family val="2"/>
    </font>
    <font>
      <b/>
      <sz val="16"/>
      <color indexed="62"/>
      <name val="Times New Roman"/>
      <family val="1"/>
    </font>
    <font>
      <b/>
      <sz val="12"/>
      <color indexed="9"/>
      <name val="Arial"/>
      <family val="2"/>
    </font>
    <font>
      <b/>
      <sz val="11"/>
      <color indexed="56"/>
      <name val="Arial"/>
      <family val="2"/>
    </font>
    <font>
      <b/>
      <sz val="16"/>
      <color indexed="62"/>
      <name val="Calibri"/>
      <family val="2"/>
    </font>
    <font>
      <sz val="16"/>
      <color indexed="62"/>
      <name val="Calibri"/>
      <family val="2"/>
    </font>
    <font>
      <u val="single"/>
      <sz val="16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13"/>
      <color indexed="30"/>
      <name val="Arial Narrow"/>
      <family val="2"/>
    </font>
    <font>
      <b/>
      <sz val="14"/>
      <color indexed="62"/>
      <name val="Calibri"/>
      <family val="2"/>
    </font>
    <font>
      <b/>
      <sz val="11"/>
      <color indexed="30"/>
      <name val="Calibri"/>
      <family val="2"/>
    </font>
    <font>
      <b/>
      <sz val="13"/>
      <color indexed="3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9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30"/>
      <name val="Arial Narrow"/>
      <family val="2"/>
    </font>
    <font>
      <b/>
      <sz val="20"/>
      <color indexed="62"/>
      <name val="Calibri"/>
      <family val="2"/>
    </font>
    <font>
      <b/>
      <sz val="20"/>
      <color indexed="10"/>
      <name val="Calibri"/>
      <family val="2"/>
    </font>
    <font>
      <b/>
      <sz val="12"/>
      <color indexed="53"/>
      <name val="Calibri"/>
      <family val="2"/>
    </font>
    <font>
      <b/>
      <sz val="16"/>
      <color indexed="18"/>
      <name val="Calibri"/>
      <family val="2"/>
    </font>
    <font>
      <b/>
      <sz val="12"/>
      <color indexed="56"/>
      <name val="Calibri"/>
      <family val="2"/>
    </font>
    <font>
      <sz val="10"/>
      <color indexed="43"/>
      <name val="Arial"/>
      <family val="2"/>
    </font>
    <font>
      <sz val="14"/>
      <color indexed="8"/>
      <name val="Calibri"/>
      <family val="2"/>
    </font>
    <font>
      <sz val="10"/>
      <color indexed="49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Arial Narrow"/>
      <family val="2"/>
    </font>
    <font>
      <b/>
      <sz val="14"/>
      <color theme="3"/>
      <name val="Calibri"/>
      <family val="2"/>
    </font>
    <font>
      <b/>
      <sz val="11"/>
      <color rgb="FF0070C0"/>
      <name val="Calibri"/>
      <family val="2"/>
    </font>
    <font>
      <b/>
      <sz val="13"/>
      <color rgb="FF0070C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2" tint="-0.8999800086021423"/>
      <name val="Arial"/>
      <family val="2"/>
    </font>
    <font>
      <sz val="10"/>
      <color rgb="FF00206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70C0"/>
      <name val="Arial Narrow"/>
      <family val="2"/>
    </font>
    <font>
      <sz val="10"/>
      <color theme="0"/>
      <name val="Arial"/>
      <family val="2"/>
    </font>
    <font>
      <sz val="10"/>
      <color theme="6" tint="0.5999900102615356"/>
      <name val="Arial"/>
      <family val="2"/>
    </font>
    <font>
      <sz val="14"/>
      <color theme="1"/>
      <name val="Calibri"/>
      <family val="2"/>
    </font>
    <font>
      <sz val="10"/>
      <color theme="8" tint="0.39998000860214233"/>
      <name val="Arial"/>
      <family val="2"/>
    </font>
    <font>
      <b/>
      <sz val="20"/>
      <color theme="4" tint="-0.24997000396251678"/>
      <name val="Calibri"/>
      <family val="2"/>
    </font>
    <font>
      <b/>
      <sz val="16"/>
      <color theme="4" tint="-0.24997000396251678"/>
      <name val="Calibri"/>
      <family val="2"/>
    </font>
    <font>
      <sz val="16"/>
      <color theme="4" tint="-0.2499700039625167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medium">
        <color indexed="30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56"/>
      </bottom>
    </border>
    <border>
      <left/>
      <right/>
      <top style="thin"/>
      <bottom/>
    </border>
    <border>
      <left style="medium">
        <color indexed="30"/>
      </left>
      <right/>
      <top style="medium">
        <color indexed="30"/>
      </top>
      <bottom/>
    </border>
    <border>
      <left/>
      <right/>
      <top style="medium">
        <color indexed="30"/>
      </top>
      <bottom/>
    </border>
    <border>
      <left/>
      <right style="medium">
        <color indexed="30"/>
      </right>
      <top style="medium">
        <color indexed="30"/>
      </top>
      <bottom/>
    </border>
    <border>
      <left style="medium">
        <color rgb="FF0070C0"/>
      </left>
      <right/>
      <top style="medium">
        <color rgb="FF0070C0"/>
      </top>
      <bottom/>
    </border>
    <border>
      <left style="medium">
        <color rgb="FF0070C0"/>
      </left>
      <right style="medium">
        <color indexed="30"/>
      </right>
      <top style="medium">
        <color rgb="FF0070C0"/>
      </top>
      <bottom/>
    </border>
    <border>
      <left style="medium">
        <color rgb="FF0070C0"/>
      </left>
      <right/>
      <top style="medium">
        <color indexed="30"/>
      </top>
      <bottom style="medium">
        <color rgb="FF0070C0"/>
      </bottom>
    </border>
    <border>
      <left style="medium">
        <color indexed="30"/>
      </left>
      <right/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/>
      <bottom style="medium">
        <color indexed="30"/>
      </bottom>
    </border>
    <border>
      <left/>
      <right style="medium">
        <color indexed="30"/>
      </right>
      <top/>
      <bottom style="medium">
        <color rgb="FF0070C0"/>
      </bottom>
    </border>
    <border>
      <left style="medium">
        <color indexed="30"/>
      </left>
      <right/>
      <top style="medium">
        <color indexed="30"/>
      </top>
      <bottom style="hair">
        <color indexed="30"/>
      </bottom>
    </border>
    <border>
      <left style="medium">
        <color indexed="30"/>
      </left>
      <right style="hair">
        <color indexed="30"/>
      </right>
      <top/>
      <bottom style="hair">
        <color indexed="30"/>
      </bottom>
    </border>
    <border>
      <left style="hair">
        <color indexed="30"/>
      </left>
      <right style="hair">
        <color indexed="30"/>
      </right>
      <top/>
      <bottom style="hair">
        <color indexed="30"/>
      </bottom>
    </border>
    <border>
      <left style="hair">
        <color indexed="30"/>
      </left>
      <right style="medium">
        <color rgb="FF0070C0"/>
      </right>
      <top style="medium">
        <color rgb="FF0070C0"/>
      </top>
      <bottom style="hair">
        <color indexed="30"/>
      </bottom>
    </border>
    <border>
      <left/>
      <right style="hair">
        <color indexed="30"/>
      </right>
      <top style="medium">
        <color indexed="30"/>
      </top>
      <bottom style="hair">
        <color indexed="30"/>
      </bottom>
    </border>
    <border>
      <left style="hair">
        <color indexed="30"/>
      </left>
      <right style="medium">
        <color indexed="30"/>
      </right>
      <top style="hair">
        <color indexed="30"/>
      </top>
      <bottom style="hair">
        <color indexed="30"/>
      </bottom>
    </border>
    <border>
      <left style="medium">
        <color indexed="30"/>
      </left>
      <right/>
      <top style="hair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hair">
        <color indexed="30"/>
      </left>
      <right/>
      <top style="hair">
        <color indexed="30"/>
      </top>
      <bottom style="medium">
        <color indexed="30"/>
      </bottom>
    </border>
    <border>
      <left/>
      <right style="hair">
        <color indexed="30"/>
      </right>
      <top style="hair">
        <color indexed="30"/>
      </top>
      <bottom style="medium">
        <color indexed="30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rgb="FF0070C0"/>
      </right>
      <top/>
      <bottom style="medium">
        <color indexed="30"/>
      </bottom>
    </border>
    <border>
      <left/>
      <right style="medium">
        <color indexed="30"/>
      </right>
      <top/>
      <bottom style="medium">
        <color indexed="30"/>
      </bottom>
    </border>
    <border>
      <left/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/>
      <right style="medium">
        <color indexed="30"/>
      </right>
      <top style="medium">
        <color indexed="30"/>
      </top>
      <bottom style="medium">
        <color indexed="30"/>
      </bottom>
    </border>
    <border>
      <left style="hair">
        <color indexed="30"/>
      </left>
      <right style="medium">
        <color rgb="FF0070C0"/>
      </right>
      <top style="hair">
        <color indexed="30"/>
      </top>
      <bottom style="medium">
        <color indexed="30"/>
      </bottom>
    </border>
    <border>
      <left/>
      <right style="medium">
        <color indexed="30"/>
      </right>
      <top style="thin">
        <color indexed="30"/>
      </top>
      <bottom style="thin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medium">
        <color indexed="30"/>
      </bottom>
    </border>
    <border>
      <left/>
      <right/>
      <top/>
      <bottom style="medium">
        <color rgb="FF0070C0"/>
      </bottom>
    </border>
    <border>
      <left/>
      <right style="medium">
        <color indexed="30"/>
      </right>
      <top style="medium">
        <color rgb="FF0070C0"/>
      </top>
      <bottom style="medium">
        <color rgb="FF0070C0"/>
      </bottom>
    </border>
    <border>
      <left style="thin">
        <color indexed="3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/>
      <bottom>
        <color indexed="63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 style="medium">
        <color indexed="30"/>
      </left>
      <right/>
      <top/>
      <bottom style="thin">
        <color indexed="30"/>
      </bottom>
    </border>
    <border>
      <left style="medium">
        <color indexed="30"/>
      </left>
      <right/>
      <top/>
      <bottom style="medium">
        <color indexed="30"/>
      </bottom>
    </border>
    <border>
      <left style="medium">
        <color indexed="30"/>
      </left>
      <right/>
      <top style="thin">
        <color indexed="30"/>
      </top>
      <bottom style="medium">
        <color indexed="30"/>
      </bottom>
    </border>
    <border>
      <left style="medium">
        <color indexed="30"/>
      </left>
      <right/>
      <top/>
      <bottom/>
    </border>
    <border>
      <left/>
      <right/>
      <top style="medium">
        <color rgb="FF0070C0"/>
      </top>
      <bottom/>
    </border>
    <border>
      <left style="medium">
        <color rgb="FF0070C0"/>
      </left>
      <right/>
      <top style="medium">
        <color rgb="FF0070C0"/>
      </top>
      <bottom style="thin">
        <color indexed="30"/>
      </bottom>
    </border>
    <border>
      <left style="medium">
        <color rgb="FF0070C0"/>
      </left>
      <right/>
      <top style="thin">
        <color indexed="30"/>
      </top>
      <bottom style="thin">
        <color indexed="30"/>
      </bottom>
    </border>
    <border>
      <left style="medium">
        <color indexed="30"/>
      </left>
      <right/>
      <top style="thin">
        <color indexed="30"/>
      </top>
      <bottom style="thin">
        <color indexed="30"/>
      </bottom>
    </border>
    <border>
      <left style="medium">
        <color indexed="30"/>
      </left>
      <right/>
      <top style="hair">
        <color indexed="30"/>
      </top>
      <bottom style="hair">
        <color indexed="30"/>
      </bottom>
    </border>
    <border>
      <left style="medium">
        <color indexed="30"/>
      </left>
      <right style="hair">
        <color indexed="30"/>
      </right>
      <top style="hair">
        <color indexed="30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/>
      <right style="hair">
        <color indexed="30"/>
      </right>
      <top style="hair">
        <color indexed="30"/>
      </top>
      <bottom style="hair">
        <color indexed="30"/>
      </bottom>
    </border>
    <border>
      <left/>
      <right style="hair">
        <color indexed="30"/>
      </right>
      <top style="hair">
        <color indexed="30"/>
      </top>
      <bottom/>
    </border>
    <border>
      <left style="medium">
        <color rgb="FF0070C0"/>
      </left>
      <right/>
      <top/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indexed="3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/>
      <bottom style="thin">
        <color indexed="30"/>
      </bottom>
    </border>
    <border>
      <left style="medium">
        <color rgb="FF0070C0"/>
      </left>
      <right style="medium">
        <color rgb="FF0070C0"/>
      </right>
      <top style="thin">
        <color indexed="30"/>
      </top>
      <bottom style="thin">
        <color indexed="3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indexed="30"/>
      </bottom>
    </border>
    <border>
      <left style="thin">
        <color indexed="3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 style="medium">
        <color rgb="FF0070C0"/>
      </right>
      <top/>
      <bottom style="medium">
        <color rgb="FF0070C0"/>
      </bottom>
    </border>
    <border>
      <left style="thin">
        <color indexed="30"/>
      </left>
      <right>
        <color indexed="63"/>
      </right>
      <top/>
      <bottom style="medium">
        <color indexed="30"/>
      </bottom>
    </border>
    <border>
      <left style="medium">
        <color rgb="FF0070C0"/>
      </left>
      <right style="medium">
        <color indexed="30"/>
      </right>
      <top style="medium">
        <color rgb="FF0070C0"/>
      </top>
      <bottom style="medium">
        <color rgb="FF0070C0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30"/>
      </left>
      <right/>
      <top style="medium">
        <color indexed="30"/>
      </top>
      <bottom style="thin">
        <color indexed="30"/>
      </bottom>
    </border>
    <border>
      <left style="medium">
        <color indexed="30"/>
      </left>
      <right/>
      <top style="thin">
        <color indexed="30"/>
      </top>
      <bottom/>
    </border>
    <border>
      <left/>
      <right style="medium">
        <color rgb="FF0070C0"/>
      </right>
      <top/>
      <bottom style="medium">
        <color rgb="FF0070C0"/>
      </bottom>
    </border>
    <border>
      <left style="medium">
        <color indexed="30"/>
      </left>
      <right style="hair">
        <color indexed="30"/>
      </right>
      <top style="medium">
        <color indexed="30"/>
      </top>
      <bottom style="hair">
        <color indexed="30"/>
      </bottom>
    </border>
    <border>
      <left style="thin">
        <color indexed="30"/>
      </left>
      <right style="medium">
        <color indexed="30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/>
      <top style="thin"/>
      <bottom/>
    </border>
    <border>
      <left style="medium">
        <color rgb="FF0070C0"/>
      </left>
      <right style="medium">
        <color rgb="FF0070C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/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rgb="FF0070C0"/>
      </left>
      <right style="hair">
        <color rgb="FF0070C0"/>
      </right>
      <top style="medium">
        <color rgb="FF0070C0"/>
      </top>
      <bottom style="hair">
        <color rgb="FF0070C0"/>
      </bottom>
    </border>
    <border>
      <left style="hair">
        <color rgb="FF0070C0"/>
      </left>
      <right/>
      <top style="medium">
        <color rgb="FF0070C0"/>
      </top>
      <bottom style="hair">
        <color rgb="FF0070C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/>
      <right/>
      <top style="hair">
        <color indexed="30"/>
      </top>
      <bottom style="medium">
        <color indexed="30"/>
      </bottom>
    </border>
    <border>
      <left style="medium">
        <color rgb="FF0070C0"/>
      </left>
      <right style="medium">
        <color rgb="FF0070C0"/>
      </right>
      <top style="medium">
        <color indexed="30"/>
      </top>
      <bottom style="medium">
        <color indexed="3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0070C0"/>
      </left>
      <right/>
      <top/>
      <bottom/>
    </border>
    <border>
      <left style="thin"/>
      <right/>
      <top/>
      <bottom style="thin"/>
    </border>
    <border>
      <left style="thin"/>
      <right/>
      <top style="thin"/>
      <bottom style="thin">
        <color indexed="56"/>
      </bottom>
    </border>
    <border>
      <left/>
      <right style="medium">
        <color indexed="30"/>
      </right>
      <top/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hair">
        <color indexed="30"/>
      </bottom>
    </border>
    <border>
      <left style="medium">
        <color rgb="FF0070C0"/>
      </left>
      <right style="medium">
        <color rgb="FF0070C0"/>
      </right>
      <top style="hair">
        <color indexed="30"/>
      </top>
      <bottom style="hair">
        <color indexed="30"/>
      </bottom>
    </border>
    <border>
      <left style="medium">
        <color rgb="FF0070C0"/>
      </left>
      <right style="medium">
        <color rgb="FF0070C0"/>
      </right>
      <top style="hair">
        <color indexed="3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hair">
        <color rgb="FF0070C0"/>
      </top>
      <bottom style="medium">
        <color rgb="FF0070C0"/>
      </bottom>
    </border>
    <border>
      <left/>
      <right style="hair">
        <color indexed="30"/>
      </right>
      <top style="medium">
        <color rgb="FF0070C0"/>
      </top>
      <bottom style="hair">
        <color indexed="30"/>
      </bottom>
    </border>
    <border>
      <left/>
      <right style="hair">
        <color indexed="30"/>
      </right>
      <top style="hair">
        <color indexed="3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hair">
        <color indexed="30"/>
      </top>
      <bottom/>
    </border>
    <border>
      <left style="medium">
        <color rgb="FF0070C0"/>
      </left>
      <right style="medium">
        <color indexed="30"/>
      </right>
      <top/>
      <bottom style="hair">
        <color indexed="30"/>
      </bottom>
    </border>
    <border>
      <left style="hair">
        <color indexed="30"/>
      </left>
      <right/>
      <top>
        <color indexed="63"/>
      </top>
      <bottom style="hair">
        <color indexed="30"/>
      </bottom>
    </border>
    <border>
      <left style="medium">
        <color rgb="FF0070C0"/>
      </left>
      <right style="medium">
        <color indexed="30"/>
      </right>
      <top style="hair">
        <color indexed="30"/>
      </top>
      <bottom style="hair">
        <color indexed="30"/>
      </bottom>
    </border>
    <border>
      <left style="medium">
        <color rgb="FF0070C0"/>
      </left>
      <right style="hair">
        <color indexed="30"/>
      </right>
      <top style="hair">
        <color indexed="30"/>
      </top>
      <bottom style="hair">
        <color indexed="30"/>
      </bottom>
    </border>
    <border>
      <left style="medium">
        <color rgb="FF0070C0"/>
      </left>
      <right style="hair">
        <color indexed="30"/>
      </right>
      <top style="hair">
        <color indexed="30"/>
      </top>
      <bottom style="medium">
        <color rgb="FF0070C0"/>
      </bottom>
    </border>
    <border>
      <left style="hair">
        <color indexed="30"/>
      </left>
      <right/>
      <top style="hair">
        <color indexed="30"/>
      </top>
      <bottom style="medium">
        <color rgb="FF0070C0"/>
      </bottom>
    </border>
    <border>
      <left style="hair">
        <color indexed="30"/>
      </left>
      <right/>
      <top style="medium">
        <color rgb="FF0070C0"/>
      </top>
      <bottom style="hair">
        <color indexed="30"/>
      </bottom>
    </border>
    <border>
      <left/>
      <right/>
      <top style="hair">
        <color indexed="3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hair">
        <color indexed="30"/>
      </left>
      <right/>
      <top style="hair">
        <color indexed="3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hair">
        <color rgb="FF0070C0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medium">
        <color indexed="30"/>
      </left>
      <right style="hair">
        <color rgb="FF0070C0"/>
      </right>
      <top/>
      <bottom style="medium">
        <color indexed="30"/>
      </bottom>
    </border>
    <border>
      <left/>
      <right/>
      <top/>
      <bottom style="hair">
        <color indexed="30"/>
      </bottom>
    </border>
    <border>
      <left style="medium">
        <color rgb="FF0070C0"/>
      </left>
      <right style="medium">
        <color rgb="FF0070C0"/>
      </right>
      <top/>
      <bottom/>
    </border>
    <border>
      <left style="hair">
        <color rgb="FF0070C0"/>
      </left>
      <right style="medium">
        <color indexed="30"/>
      </right>
      <top style="hair">
        <color indexed="30"/>
      </top>
      <bottom style="medium">
        <color indexed="30"/>
      </bottom>
    </border>
    <border>
      <left style="medium">
        <color rgb="FF0070C0"/>
      </left>
      <right/>
      <top style="medium">
        <color rgb="FF0070C0"/>
      </top>
      <bottom style="hair">
        <color indexed="30"/>
      </bottom>
    </border>
    <border>
      <left style="medium">
        <color rgb="FF0070C0"/>
      </left>
      <right/>
      <top style="hair">
        <color indexed="30"/>
      </top>
      <bottom style="hair">
        <color indexed="30"/>
      </bottom>
    </border>
    <border>
      <left style="medium">
        <color rgb="FF0070C0"/>
      </left>
      <right/>
      <top style="hair">
        <color indexed="30"/>
      </top>
      <bottom style="medium">
        <color rgb="FF0070C0"/>
      </bottom>
    </border>
    <border>
      <left style="medium">
        <color rgb="FF0070C0"/>
      </left>
      <right style="hair">
        <color indexed="30"/>
      </right>
      <top/>
      <bottom style="hair">
        <color indexed="30"/>
      </bottom>
    </border>
    <border>
      <left style="medium">
        <color rgb="FF0070C0"/>
      </left>
      <right style="hair">
        <color indexed="30"/>
      </right>
      <top style="hair">
        <color indexed="30"/>
      </top>
      <bottom/>
    </border>
    <border>
      <left style="medium">
        <color rgb="FF0070C0"/>
      </left>
      <right style="hair">
        <color indexed="30"/>
      </right>
      <top style="medium">
        <color rgb="FF0070C0"/>
      </top>
      <bottom style="hair">
        <color indexed="30"/>
      </bottom>
    </border>
    <border>
      <left style="medium">
        <color rgb="FF0070C0"/>
      </left>
      <right style="hair">
        <color indexed="30"/>
      </right>
      <top style="medium">
        <color rgb="FF0070C0"/>
      </top>
      <bottom/>
    </border>
    <border>
      <left style="hair">
        <color indexed="30"/>
      </left>
      <right style="medium">
        <color rgb="FF0070C0"/>
      </right>
      <top style="medium">
        <color rgb="FF0070C0"/>
      </top>
      <bottom/>
    </border>
    <border>
      <left style="hair">
        <color indexed="30"/>
      </left>
      <right style="medium">
        <color rgb="FF0070C0"/>
      </right>
      <top style="hair">
        <color indexed="3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medium">
        <color rgb="FF0070C0"/>
      </right>
      <top/>
      <bottom style="medium">
        <color rgb="FF0070C0"/>
      </bottom>
    </border>
    <border>
      <left/>
      <right style="medium">
        <color indexed="30"/>
      </right>
      <top/>
      <bottom style="hair">
        <color indexed="30"/>
      </bottom>
    </border>
    <border>
      <left/>
      <right style="medium">
        <color indexed="30"/>
      </right>
      <top style="hair">
        <color indexed="30"/>
      </top>
      <bottom style="hair">
        <color indexed="30"/>
      </bottom>
    </border>
    <border>
      <left/>
      <right style="medium">
        <color indexed="30"/>
      </right>
      <top style="hair">
        <color indexed="30"/>
      </top>
      <bottom style="medium">
        <color rgb="FF0070C0"/>
      </bottom>
    </border>
    <border>
      <left style="medium">
        <color rgb="FF0070C0"/>
      </left>
      <right/>
      <top>
        <color indexed="63"/>
      </top>
      <bottom style="hair">
        <color indexed="30"/>
      </bottom>
    </border>
    <border>
      <left style="medium">
        <color rgb="FF0070C0"/>
      </left>
      <right/>
      <top style="hair">
        <color indexed="30"/>
      </top>
      <bottom style="medium">
        <color indexed="30"/>
      </bottom>
    </border>
    <border>
      <left style="medium">
        <color rgb="FF0070C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medium">
        <color rgb="FF0070C0"/>
      </left>
      <right style="hair">
        <color indexed="30"/>
      </right>
      <top style="hair">
        <color indexed="30"/>
      </top>
      <bottom style="medium">
        <color indexed="30"/>
      </bottom>
    </border>
    <border>
      <left style="medium">
        <color rgb="FF0070C0"/>
      </left>
      <right style="medium">
        <color indexed="30"/>
      </right>
      <top style="thin">
        <color indexed="30"/>
      </top>
      <bottom>
        <color indexed="63"/>
      </bottom>
    </border>
    <border>
      <left style="hair">
        <color indexed="30"/>
      </left>
      <right style="medium">
        <color rgb="FF0070C0"/>
      </right>
      <top style="hair">
        <color indexed="30"/>
      </top>
      <bottom style="hair">
        <color indexed="30"/>
      </bottom>
    </border>
    <border>
      <left style="hair">
        <color indexed="30"/>
      </left>
      <right style="medium">
        <color rgb="FF0070C0"/>
      </right>
      <top style="hair">
        <color indexed="30"/>
      </top>
      <bottom style="medium">
        <color rgb="FF0070C0"/>
      </bottom>
    </border>
    <border>
      <left style="hair">
        <color indexed="30"/>
      </left>
      <right>
        <color indexed="63"/>
      </right>
      <top style="medium">
        <color rgb="FF0070C0"/>
      </top>
      <bottom/>
    </border>
    <border>
      <left/>
      <right style="medium">
        <color indexed="30"/>
      </right>
      <top style="medium">
        <color indexed="30"/>
      </top>
      <bottom style="hair">
        <color indexed="30"/>
      </bottom>
    </border>
    <border>
      <left/>
      <right style="medium">
        <color indexed="30"/>
      </right>
      <top style="hair">
        <color indexed="30"/>
      </top>
      <bottom style="medium">
        <color indexed="30"/>
      </bottom>
    </border>
    <border>
      <left style="hair">
        <color indexed="30"/>
      </left>
      <right style="medium">
        <color rgb="FF0070C0"/>
      </right>
      <top/>
      <bottom style="hair">
        <color indexed="30"/>
      </bottom>
    </border>
    <border>
      <left style="hair">
        <color indexed="30"/>
      </left>
      <right style="medium">
        <color indexed="30"/>
      </right>
      <top style="hair">
        <color indexed="30"/>
      </top>
      <bottom style="medium">
        <color indexed="30"/>
      </bottom>
    </border>
    <border>
      <left/>
      <right style="medium">
        <color indexed="30"/>
      </right>
      <top style="thin">
        <color indexed="30"/>
      </top>
      <bottom/>
    </border>
    <border>
      <left/>
      <right style="medium">
        <color indexed="30"/>
      </right>
      <top style="thin">
        <color indexed="30"/>
      </top>
      <bottom style="medium">
        <color rgb="FF0070C0"/>
      </bottom>
    </border>
    <border>
      <left/>
      <right style="hair">
        <color indexed="30"/>
      </right>
      <top/>
      <bottom style="hair">
        <color indexed="30"/>
      </bottom>
    </border>
    <border>
      <left style="medium">
        <color rgb="FF0070C0"/>
      </left>
      <right style="medium">
        <color indexed="30"/>
      </right>
      <top style="hair">
        <color indexed="30"/>
      </top>
      <bottom style="medium">
        <color rgb="FF0070C0"/>
      </bottom>
    </border>
    <border>
      <left style="hair">
        <color indexed="30"/>
      </left>
      <right/>
      <top style="medium">
        <color indexed="30"/>
      </top>
      <bottom style="hair">
        <color indexed="30"/>
      </bottom>
    </border>
    <border>
      <left style="medium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medium">
        <color indexed="30"/>
      </right>
      <top style="hair">
        <color indexed="30"/>
      </top>
      <bottom style="medium">
        <color indexed="30"/>
      </bottom>
    </border>
    <border>
      <left style="medium">
        <color rgb="FF0070C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rgb="FF0070C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medium">
        <color rgb="FF0070C0"/>
      </left>
      <right style="medium">
        <color indexed="30"/>
      </right>
      <top style="medium">
        <color indexed="30"/>
      </top>
      <bottom/>
    </border>
    <border>
      <left style="medium">
        <color rgb="FF0070C0"/>
      </left>
      <right style="medium">
        <color rgb="FF0070C0"/>
      </right>
      <top style="hair">
        <color indexed="3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/>
      <bottom style="hair">
        <color indexed="30"/>
      </bottom>
    </border>
    <border>
      <left style="medium">
        <color rgb="FF0070C0"/>
      </left>
      <right style="medium">
        <color rgb="FF0070C0"/>
      </right>
      <top style="hair">
        <color rgb="FF0070C0"/>
      </top>
      <bottom/>
    </border>
    <border>
      <left/>
      <right style="thin"/>
      <top style="thin"/>
      <bottom style="thin">
        <color indexed="56"/>
      </bottom>
    </border>
    <border>
      <left style="thin"/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/>
      <bottom style="thin">
        <color indexed="56"/>
      </bottom>
    </border>
    <border>
      <left style="hair">
        <color indexed="30"/>
      </left>
      <right style="hair">
        <color indexed="30"/>
      </right>
      <top style="medium">
        <color indexed="30"/>
      </top>
      <bottom style="hair">
        <color indexed="30"/>
      </bottom>
    </border>
    <border>
      <left style="medium">
        <color indexed="30"/>
      </left>
      <right/>
      <top style="hair">
        <color indexed="3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indexed="30"/>
      </right>
      <top/>
      <bottom style="medium">
        <color indexed="30"/>
      </bottom>
    </border>
    <border>
      <left/>
      <right style="medium">
        <color indexed="3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indexed="30"/>
      </top>
      <bottom style="medium">
        <color rgb="FF0070C0"/>
      </bottom>
    </border>
    <border>
      <left style="medium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/>
      <bottom style="medium">
        <color indexed="30"/>
      </bottom>
    </border>
    <border>
      <left style="medium">
        <color rgb="FF0070C0"/>
      </left>
      <right style="medium">
        <color rgb="FF0070C0"/>
      </right>
      <top style="medium">
        <color indexed="30"/>
      </top>
      <bottom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/>
      <right style="hair">
        <color indexed="30"/>
      </right>
      <top style="medium">
        <color rgb="FF0070C0"/>
      </top>
      <bottom/>
    </border>
    <border>
      <left style="hair">
        <color indexed="30"/>
      </left>
      <right style="medium">
        <color indexed="30"/>
      </right>
      <top style="medium">
        <color indexed="30"/>
      </top>
      <bottom style="hair">
        <color indexed="30"/>
      </bottom>
    </border>
    <border>
      <left/>
      <right/>
      <top style="medium">
        <color indexed="30"/>
      </top>
      <bottom style="hair">
        <color indexed="30"/>
      </bottom>
    </border>
    <border>
      <left style="medium">
        <color indexed="30"/>
      </left>
      <right style="hair">
        <color rgb="FF0070C0"/>
      </right>
      <top style="medium">
        <color indexed="30"/>
      </top>
      <bottom style="hair">
        <color indexed="30"/>
      </bottom>
    </border>
    <border>
      <left style="medium">
        <color indexed="30"/>
      </left>
      <right style="hair">
        <color rgb="FF0070C0"/>
      </right>
      <top style="hair">
        <color indexed="30"/>
      </top>
      <bottom style="medium">
        <color indexed="30"/>
      </bottom>
    </border>
    <border>
      <left/>
      <right style="thin"/>
      <top/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/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medium"/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/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medium"/>
      <top style="thin">
        <color rgb="FF0070C0"/>
      </top>
      <bottom/>
    </border>
    <border>
      <left style="thin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/>
      <top style="medium">
        <color indexed="30"/>
      </top>
      <bottom>
        <color indexed="63"/>
      </bottom>
    </border>
    <border>
      <left style="medium">
        <color indexed="30"/>
      </left>
      <right style="medium">
        <color rgb="FF0070C0"/>
      </right>
      <top style="medium">
        <color indexed="30"/>
      </top>
      <bottom/>
    </border>
    <border>
      <left style="medium">
        <color indexed="30"/>
      </left>
      <right style="medium">
        <color rgb="FF0070C0"/>
      </right>
      <top style="medium">
        <color rgb="FF0070C0"/>
      </top>
      <bottom style="medium">
        <color indexed="30"/>
      </bottom>
    </border>
    <border>
      <left/>
      <right style="medium">
        <color rgb="FF0070C0"/>
      </right>
      <top style="thin">
        <color indexed="30"/>
      </top>
      <bottom style="medium">
        <color indexed="30"/>
      </bottom>
    </border>
    <border>
      <left/>
      <right style="medium">
        <color rgb="FF0070C0"/>
      </right>
      <top style="medium">
        <color indexed="30"/>
      </top>
      <bottom/>
    </border>
    <border>
      <left style="thin">
        <color indexed="30"/>
      </left>
      <right style="thin"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/>
      <bottom/>
    </border>
    <border>
      <left style="medium">
        <color indexed="30"/>
      </left>
      <right style="medium">
        <color rgb="FF0070C0"/>
      </right>
      <top style="medium">
        <color indexed="30"/>
      </top>
      <bottom style="medium">
        <color rgb="FF0070C0"/>
      </bottom>
    </border>
    <border>
      <left style="medium">
        <color indexed="30"/>
      </left>
      <right style="medium">
        <color rgb="FF0070C0"/>
      </right>
      <top/>
      <bottom style="medium">
        <color indexed="30"/>
      </bottom>
    </border>
    <border>
      <left/>
      <right style="medium">
        <color rgb="FF0070C0"/>
      </right>
      <top style="medium">
        <color indexed="30"/>
      </top>
      <bottom style="hair">
        <color indexed="30"/>
      </bottom>
    </border>
    <border>
      <left/>
      <right style="medium">
        <color rgb="FF0070C0"/>
      </right>
      <top style="hair">
        <color indexed="30"/>
      </top>
      <bottom style="hair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rgb="FF0070C0"/>
      </bottom>
    </border>
    <border>
      <left/>
      <right style="medium">
        <color rgb="FF0070C0"/>
      </right>
      <top style="hair">
        <color indexed="30"/>
      </top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 style="thin">
        <color indexed="30"/>
      </left>
      <right style="medium">
        <color rgb="FF0070C0"/>
      </right>
      <top style="medium">
        <color rgb="FF0070C0"/>
      </top>
      <bottom style="thin">
        <color indexed="30"/>
      </bottom>
    </border>
    <border>
      <left style="thin">
        <color indexed="30"/>
      </left>
      <right style="medium">
        <color rgb="FF0070C0"/>
      </right>
      <top style="thin">
        <color indexed="30"/>
      </top>
      <bottom style="thin">
        <color indexed="30"/>
      </bottom>
    </border>
    <border>
      <left/>
      <right style="medium">
        <color rgb="FF0070C0"/>
      </right>
      <top style="thin">
        <color indexed="30"/>
      </top>
      <bottom/>
    </border>
    <border>
      <left style="thin">
        <color indexed="30"/>
      </left>
      <right style="medium">
        <color rgb="FF0070C0"/>
      </right>
      <top>
        <color indexed="63"/>
      </top>
      <bottom style="thin">
        <color indexed="30"/>
      </bottom>
    </border>
    <border>
      <left/>
      <right style="medium">
        <color rgb="FF0070C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rgb="FF0070C0"/>
      </right>
      <top style="thin">
        <color indexed="30"/>
      </top>
      <bottom style="medium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 style="medium">
        <color rgb="FF0070C0"/>
      </left>
      <right/>
      <top style="thin">
        <color indexed="30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medium"/>
      <right/>
      <top/>
      <bottom/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 style="medium">
        <color rgb="FF0070C0"/>
      </right>
      <top/>
      <bottom style="thin">
        <color rgb="FF0070C0"/>
      </bottom>
    </border>
    <border>
      <left style="thin">
        <color rgb="FF0070C0"/>
      </left>
      <right/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/>
      <top/>
      <bottom style="medium">
        <color indexed="30"/>
      </bottom>
    </border>
    <border>
      <left/>
      <right style="medium">
        <color rgb="FF0070C0"/>
      </right>
      <top style="thin">
        <color rgb="FF0070C0"/>
      </top>
      <bottom/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 style="medium"/>
      <right/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/>
      <bottom style="medium">
        <color rgb="FF0070C0"/>
      </bottom>
    </border>
    <border>
      <left style="medium"/>
      <right/>
      <top style="medium">
        <color indexed="30"/>
      </top>
      <bottom/>
    </border>
    <border>
      <left style="medium">
        <color rgb="FF0070C0"/>
      </left>
      <right/>
      <top style="medium">
        <color indexed="30"/>
      </top>
      <bottom/>
    </border>
    <border>
      <left style="medium">
        <color rgb="FF0070C0"/>
      </left>
      <right style="medium">
        <color indexed="30"/>
      </right>
      <top/>
      <bottom/>
    </border>
    <border>
      <left style="medium">
        <color indexed="30"/>
      </left>
      <right style="medium">
        <color rgb="FF0070C0"/>
      </right>
      <top/>
      <bottom/>
    </border>
    <border>
      <left style="medium">
        <color indexed="30"/>
      </left>
      <right style="medium">
        <color indexed="30"/>
      </right>
      <top style="medium">
        <color indexed="30"/>
      </top>
      <bottom/>
    </border>
    <border>
      <left style="medium">
        <color rgb="FF0070C0"/>
      </left>
      <right/>
      <top/>
      <bottom style="thin">
        <color indexed="30"/>
      </bottom>
    </border>
    <border>
      <left style="medium">
        <color rgb="FF0070C0"/>
      </left>
      <right/>
      <top/>
      <bottom style="thin">
        <color rgb="FF0070C0"/>
      </bottom>
    </border>
    <border>
      <left style="medium">
        <color rgb="FF0070C0"/>
      </left>
      <right/>
      <top style="thin">
        <color indexed="30"/>
      </top>
      <bottom style="medium">
        <color indexed="30"/>
      </bottom>
    </border>
    <border>
      <left style="medium">
        <color rgb="FF0070C0"/>
      </left>
      <right/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rgb="FF0070C0"/>
      </right>
      <top/>
      <bottom style="medium">
        <color rgb="FF0070C0"/>
      </bottom>
    </border>
    <border>
      <left style="medium">
        <color rgb="FF0070C0"/>
      </left>
      <right/>
      <top style="thin">
        <color indexed="30"/>
      </top>
      <bottom/>
    </border>
    <border>
      <left style="medium">
        <color rgb="FF0070C0"/>
      </left>
      <right style="medium">
        <color indexed="30"/>
      </right>
      <top/>
      <bottom style="medium">
        <color rgb="FF0070C0"/>
      </bottom>
    </border>
    <border>
      <left style="medium">
        <color rgb="FF0070C0"/>
      </left>
      <right/>
      <top/>
      <bottom style="medium">
        <color indexed="30"/>
      </bottom>
    </border>
    <border>
      <left style="medium">
        <color indexed="30"/>
      </left>
      <right style="medium">
        <color rgb="FF0070C0"/>
      </right>
      <top/>
      <bottom style="medium">
        <color rgb="FF0070C0"/>
      </bottom>
    </border>
    <border>
      <left style="medium">
        <color rgb="FF0070C0"/>
      </left>
      <right style="thin">
        <color rgb="FF0070C0"/>
      </right>
      <top/>
      <bottom>
        <color indexed="63"/>
      </bottom>
    </border>
    <border>
      <left style="medium">
        <color indexed="30"/>
      </left>
      <right style="medium">
        <color indexed="30"/>
      </right>
      <top/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rgb="FF0070C0"/>
      </top>
      <bottom style="medium">
        <color indexed="30"/>
      </bottom>
    </border>
    <border>
      <left style="medium">
        <color rgb="FF0070C0"/>
      </left>
      <right/>
      <top style="medium">
        <color indexed="30"/>
      </top>
      <bottom style="hair">
        <color indexed="30"/>
      </bottom>
    </border>
    <border>
      <left style="hair">
        <color rgb="FF0070C0"/>
      </left>
      <right>
        <color indexed="63"/>
      </right>
      <top style="hair">
        <color rgb="FF0070C0"/>
      </top>
      <bottom style="hair">
        <color rgb="FF0070C0"/>
      </bottom>
    </border>
    <border>
      <left/>
      <right style="medium">
        <color rgb="FF0070C0"/>
      </right>
      <top style="medium">
        <color rgb="FF0070C0"/>
      </top>
      <bottom style="hair">
        <color indexed="30"/>
      </bottom>
    </border>
    <border>
      <left style="medium">
        <color indexed="30"/>
      </left>
      <right style="medium">
        <color indexed="30"/>
      </right>
      <top/>
      <bottom style="thin">
        <color indexed="30"/>
      </bottom>
    </border>
    <border>
      <left style="medium">
        <color indexed="30"/>
      </left>
      <right style="medium">
        <color indexed="30"/>
      </right>
      <top style="hair">
        <color rgb="FF0070C0"/>
      </top>
      <bottom/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medium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hair">
        <color rgb="FF0070C0"/>
      </top>
      <bottom style="medium">
        <color indexed="30"/>
      </bottom>
    </border>
    <border>
      <left style="thin">
        <color indexed="30"/>
      </left>
      <right style="medium">
        <color rgb="FF0070C0"/>
      </right>
      <top style="thin">
        <color indexed="30"/>
      </top>
      <bottom/>
    </border>
    <border>
      <left style="thin">
        <color indexed="30"/>
      </left>
      <right style="medium">
        <color indexed="30"/>
      </right>
      <top style="medium">
        <color rgb="FF0070C0"/>
      </top>
      <bottom>
        <color indexed="63"/>
      </bottom>
    </border>
    <border>
      <left style="thin">
        <color indexed="30"/>
      </left>
      <right style="medium">
        <color rgb="FF0070C0"/>
      </right>
      <top style="medium">
        <color rgb="FF0070C0"/>
      </top>
      <bottom>
        <color indexed="63"/>
      </bottom>
    </border>
    <border>
      <left>
        <color indexed="63"/>
      </left>
      <right style="hair">
        <color indexed="30"/>
      </right>
      <top/>
      <bottom/>
    </border>
    <border>
      <left style="hair">
        <color indexed="30"/>
      </left>
      <right style="medium">
        <color indexed="30"/>
      </right>
      <top/>
      <bottom style="hair">
        <color indexed="30"/>
      </bottom>
    </border>
    <border>
      <left style="medium">
        <color indexed="30"/>
      </left>
      <right style="medium">
        <color indexed="30"/>
      </right>
      <top/>
      <bottom style="hair">
        <color rgb="FF0070C0"/>
      </bottom>
    </border>
    <border>
      <left style="medium">
        <color indexed="30"/>
      </left>
      <right style="medium">
        <color indexed="30"/>
      </right>
      <top style="hair">
        <color rgb="FF0070C0"/>
      </top>
      <bottom style="hair">
        <color rgb="FF0070C0"/>
      </bottom>
    </border>
    <border>
      <left style="hair">
        <color indexed="30"/>
      </left>
      <right style="medium">
        <color indexed="30"/>
      </right>
      <top style="hair">
        <color indexed="30"/>
      </top>
      <bottom/>
    </border>
    <border>
      <left style="hair">
        <color indexed="30"/>
      </left>
      <right style="hair">
        <color indexed="30"/>
      </right>
      <top style="hair">
        <color indexed="30"/>
      </top>
      <bottom/>
    </border>
    <border>
      <left style="medium">
        <color indexed="30"/>
      </left>
      <right style="medium">
        <color rgb="FF0070C0"/>
      </right>
      <top style="medium">
        <color indexed="30"/>
      </top>
      <bottom style="hair">
        <color rgb="FF0070C0"/>
      </bottom>
    </border>
    <border>
      <left style="medium">
        <color indexed="30"/>
      </left>
      <right style="medium">
        <color rgb="FF0070C0"/>
      </right>
      <top style="hair">
        <color rgb="FF0070C0"/>
      </top>
      <bottom/>
    </border>
    <border>
      <left/>
      <right style="medium">
        <color indexed="30"/>
      </right>
      <top style="hair">
        <color indexed="30"/>
      </top>
      <bottom/>
    </border>
    <border>
      <left style="medium">
        <color indexed="30"/>
      </left>
      <right style="medium">
        <color rgb="FF0070C0"/>
      </right>
      <top style="hair">
        <color rgb="FF0070C0"/>
      </top>
      <bottom style="medium">
        <color rgb="FF0070C0"/>
      </bottom>
    </border>
    <border>
      <left/>
      <right/>
      <top style="thin">
        <color indexed="30"/>
      </top>
      <bottom>
        <color indexed="63"/>
      </bottom>
    </border>
    <border>
      <left style="medium">
        <color indexed="3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medium">
        <color indexed="30"/>
      </top>
      <bottom style="hair">
        <color rgb="FF0070C0"/>
      </bottom>
    </border>
    <border>
      <left/>
      <right/>
      <top/>
      <bottom style="thin">
        <color indexed="30"/>
      </bottom>
    </border>
    <border>
      <left style="thin">
        <color indexed="30"/>
      </left>
      <right style="medium">
        <color indexed="30"/>
      </right>
      <top/>
      <bottom/>
    </border>
    <border>
      <left style="medium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hair">
        <color rgb="FF0070C0"/>
      </left>
      <right style="medium">
        <color rgb="FF0070C0"/>
      </right>
      <top style="medium">
        <color rgb="FF0070C0"/>
      </top>
      <bottom style="hair">
        <color rgb="FF0070C0"/>
      </bottom>
    </border>
    <border>
      <left/>
      <right/>
      <top style="hair">
        <color rgb="FF0070C0"/>
      </top>
      <bottom/>
    </border>
    <border>
      <left style="hair">
        <color rgb="FF0070C0"/>
      </left>
      <right>
        <color indexed="63"/>
      </right>
      <top style="medium">
        <color rgb="FF0070C0"/>
      </top>
      <bottom/>
    </border>
    <border>
      <left style="hair">
        <color rgb="FF0070C0"/>
      </left>
      <right/>
      <top style="hair">
        <color rgb="FF0070C0"/>
      </top>
      <bottom/>
    </border>
    <border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</border>
    <border>
      <left style="medium">
        <color rgb="FF0070C0"/>
      </left>
      <right/>
      <top style="hair">
        <color rgb="FF0070C0"/>
      </top>
      <bottom style="medium">
        <color rgb="FF0070C0"/>
      </bottom>
    </border>
    <border>
      <left style="hair">
        <color rgb="FF0070C0"/>
      </left>
      <right>
        <color indexed="63"/>
      </right>
      <top/>
      <bottom style="medium">
        <color rgb="FF0070C0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/>
      <right/>
      <top style="hair">
        <color indexed="30"/>
      </top>
      <bottom style="hair">
        <color indexed="30"/>
      </bottom>
    </border>
    <border>
      <left style="thin">
        <color indexed="30"/>
      </left>
      <right style="medium">
        <color rgb="FF0070C0"/>
      </right>
      <top style="thin">
        <color indexed="30"/>
      </top>
      <bottom style="medium">
        <color indexed="30"/>
      </bottom>
    </border>
    <border>
      <left style="medium">
        <color rgb="FF0070C0"/>
      </left>
      <right style="medium">
        <color rgb="FF0070C0"/>
      </right>
      <top style="thin">
        <color indexed="30"/>
      </top>
      <bottom style="medium">
        <color rgb="FF0070C0"/>
      </bottom>
    </border>
    <border>
      <left/>
      <right/>
      <top style="medium">
        <color rgb="FF0070C0"/>
      </top>
      <bottom style="hair">
        <color indexed="30"/>
      </bottom>
    </border>
    <border>
      <left/>
      <right/>
      <top style="hair">
        <color indexed="30"/>
      </top>
      <bottom style="medium">
        <color rgb="FF0070C0"/>
      </bottom>
    </border>
    <border>
      <left style="medium">
        <color indexed="30"/>
      </left>
      <right style="medium">
        <color indexed="30"/>
      </right>
      <top/>
      <bottom/>
    </border>
    <border>
      <left style="medium">
        <color indexed="3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thin"/>
      <top style="medium">
        <color rgb="FF0070C0"/>
      </top>
      <bottom style="medium">
        <color rgb="FF0070C0"/>
      </bottom>
    </border>
    <border>
      <left style="hair">
        <color indexed="30"/>
      </left>
      <right style="hair">
        <color indexed="30"/>
      </right>
      <top style="hair">
        <color indexed="30"/>
      </top>
      <bottom style="medium">
        <color rgb="FF0070C0"/>
      </bottom>
    </border>
    <border>
      <left style="thin">
        <color indexed="30"/>
      </left>
      <right>
        <color indexed="63"/>
      </right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indexed="30"/>
      </bottom>
    </border>
    <border>
      <left style="medium">
        <color indexed="30"/>
      </left>
      <right/>
      <top>
        <color indexed="63"/>
      </top>
      <bottom style="hair">
        <color indexed="30"/>
      </bottom>
    </border>
    <border>
      <left>
        <color indexed="63"/>
      </left>
      <right style="medium">
        <color indexed="30"/>
      </right>
      <top/>
      <bottom style="thin">
        <color indexed="30"/>
      </bottom>
    </border>
    <border>
      <left/>
      <right/>
      <top style="thin">
        <color indexed="56"/>
      </top>
      <bottom>
        <color indexed="63"/>
      </bottom>
    </border>
    <border>
      <left/>
      <right/>
      <top style="thin"/>
      <bottom style="thin">
        <color indexed="56"/>
      </bottom>
    </border>
    <border>
      <left/>
      <right/>
      <top/>
      <bottom style="double"/>
    </border>
    <border>
      <left style="medium">
        <color indexed="30"/>
      </left>
      <right/>
      <top/>
      <bottom style="thin"/>
    </border>
    <border>
      <left/>
      <right style="medium">
        <color indexed="30"/>
      </right>
      <top/>
      <bottom style="thin"/>
    </border>
    <border>
      <left style="medium">
        <color indexed="30"/>
      </left>
      <right/>
      <top style="thin"/>
      <bottom style="thin"/>
    </border>
    <border>
      <left/>
      <right style="medium">
        <color indexed="30"/>
      </right>
      <top style="thin"/>
      <bottom style="thin"/>
    </border>
    <border>
      <left style="medium">
        <color indexed="30"/>
      </left>
      <right/>
      <top style="thin"/>
      <bottom/>
    </border>
    <border>
      <left/>
      <right style="medium">
        <color indexed="30"/>
      </right>
      <top style="thin"/>
      <bottom/>
    </border>
    <border>
      <left style="medium">
        <color rgb="FF0070C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rgb="FF0070C0"/>
      </left>
      <right style="thin">
        <color indexed="30"/>
      </right>
      <top style="medium">
        <color rgb="FF0070C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rgb="FF0070C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 style="medium">
        <color rgb="FF0070C0"/>
      </left>
      <right style="thin">
        <color indexed="30"/>
      </right>
      <top style="thin">
        <color indexed="30"/>
      </top>
      <bottom style="medium">
        <color rgb="FF0070C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rgb="FF0070C0"/>
      </bottom>
    </border>
    <border>
      <left style="medium">
        <color indexed="56"/>
      </left>
      <right style="medium">
        <color indexed="56"/>
      </right>
      <top/>
      <bottom/>
    </border>
    <border>
      <left style="medium">
        <color indexed="56"/>
      </left>
      <right style="medium">
        <color indexed="56"/>
      </right>
      <top/>
      <bottom style="medium">
        <color indexed="56"/>
      </bottom>
    </border>
    <border>
      <left style="thin">
        <color theme="1"/>
      </left>
      <right style="thin"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3" fillId="4" borderId="0" applyNumberFormat="0" applyBorder="0" applyAlignment="0" applyProtection="0"/>
    <xf numFmtId="0" fontId="68" fillId="20" borderId="1" applyNumberFormat="0" applyAlignment="0" applyProtection="0"/>
    <xf numFmtId="0" fontId="9" fillId="21" borderId="2" applyNumberFormat="0" applyAlignment="0" applyProtection="0"/>
    <xf numFmtId="0" fontId="11" fillId="22" borderId="3" applyNumberFormat="0" applyAlignment="0" applyProtection="0"/>
    <xf numFmtId="0" fontId="10" fillId="0" borderId="4" applyNumberFormat="0" applyFill="0" applyAlignment="0" applyProtection="0"/>
    <xf numFmtId="0" fontId="69" fillId="0" borderId="5" applyNumberFormat="0" applyFill="0" applyAlignment="0" applyProtection="0"/>
    <xf numFmtId="0" fontId="70" fillId="23" borderId="6" applyNumberFormat="0" applyAlignment="0" applyProtection="0"/>
    <xf numFmtId="0" fontId="12" fillId="7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71" fillId="2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2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7" applyNumberFormat="0" applyFont="0" applyAlignment="0" applyProtection="0"/>
    <xf numFmtId="0" fontId="7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21" borderId="9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80" fillId="27" borderId="0" applyNumberFormat="0" applyBorder="0" applyAlignment="0" applyProtection="0"/>
    <xf numFmtId="0" fontId="81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93">
    <xf numFmtId="0" fontId="0" fillId="0" borderId="0" xfId="0" applyAlignment="1">
      <alignment/>
    </xf>
    <xf numFmtId="0" fontId="0" fillId="29" borderId="0" xfId="0" applyFill="1" applyAlignment="1" applyProtection="1">
      <alignment/>
      <protection/>
    </xf>
    <xf numFmtId="0" fontId="0" fillId="29" borderId="0" xfId="0" applyFill="1" applyAlignment="1" applyProtection="1">
      <alignment wrapText="1"/>
      <protection/>
    </xf>
    <xf numFmtId="0" fontId="0" fillId="29" borderId="0" xfId="0" applyFont="1" applyFill="1" applyAlignment="1" applyProtection="1">
      <alignment/>
      <protection/>
    </xf>
    <xf numFmtId="8" fontId="26" fillId="30" borderId="0" xfId="0" applyNumberFormat="1" applyFont="1" applyFill="1" applyBorder="1" applyAlignment="1" applyProtection="1">
      <alignment vertical="center"/>
      <protection/>
    </xf>
    <xf numFmtId="8" fontId="32" fillId="31" borderId="17" xfId="0" applyNumberFormat="1" applyFont="1" applyFill="1" applyBorder="1" applyAlignment="1" applyProtection="1">
      <alignment horizontal="center" vertical="center"/>
      <protection/>
    </xf>
    <xf numFmtId="8" fontId="30" fillId="32" borderId="18" xfId="0" applyNumberFormat="1" applyFont="1" applyFill="1" applyBorder="1" applyAlignment="1" applyProtection="1">
      <alignment horizontal="left" vertical="center" wrapText="1"/>
      <protection/>
    </xf>
    <xf numFmtId="8" fontId="30" fillId="32" borderId="18" xfId="0" applyNumberFormat="1" applyFont="1" applyFill="1" applyBorder="1" applyAlignment="1" applyProtection="1">
      <alignment horizontal="center" vertical="center" wrapText="1"/>
      <protection/>
    </xf>
    <xf numFmtId="8" fontId="30" fillId="32" borderId="19" xfId="0" applyNumberFormat="1" applyFont="1" applyFill="1" applyBorder="1" applyAlignment="1" applyProtection="1">
      <alignment horizontal="center" vertical="center" wrapText="1"/>
      <protection/>
    </xf>
    <xf numFmtId="10" fontId="30" fillId="32" borderId="19" xfId="76" applyNumberFormat="1" applyFont="1" applyFill="1" applyBorder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right" vertical="center" wrapText="1"/>
      <protection/>
    </xf>
    <xf numFmtId="8" fontId="26" fillId="31" borderId="21" xfId="0" applyNumberFormat="1" applyFont="1" applyFill="1" applyBorder="1" applyAlignment="1" applyProtection="1">
      <alignment horizontal="left" vertical="center" wrapText="1"/>
      <protection/>
    </xf>
    <xf numFmtId="8" fontId="26" fillId="31" borderId="22" xfId="0" applyNumberFormat="1" applyFont="1" applyFill="1" applyBorder="1" applyAlignment="1" applyProtection="1">
      <alignment horizontal="left" vertical="center" wrapText="1"/>
      <protection/>
    </xf>
    <xf numFmtId="8" fontId="26" fillId="31" borderId="23" xfId="0" applyNumberFormat="1" applyFont="1" applyFill="1" applyBorder="1" applyAlignment="1" applyProtection="1">
      <alignment horizontal="left" vertical="center" wrapText="1"/>
      <protection/>
    </xf>
    <xf numFmtId="8" fontId="26" fillId="31" borderId="24" xfId="0" applyNumberFormat="1" applyFont="1" applyFill="1" applyBorder="1" applyAlignment="1" applyProtection="1">
      <alignment horizontal="left" vertical="center" wrapText="1"/>
      <protection/>
    </xf>
    <xf numFmtId="8" fontId="26" fillId="30" borderId="25" xfId="0" applyNumberFormat="1" applyFont="1" applyFill="1" applyBorder="1" applyAlignment="1" applyProtection="1">
      <alignment vertical="center"/>
      <protection/>
    </xf>
    <xf numFmtId="0" fontId="31" fillId="30" borderId="25" xfId="0" applyNumberFormat="1" applyFont="1" applyFill="1" applyBorder="1" applyAlignment="1" applyProtection="1">
      <alignment horizontal="center" vertical="center"/>
      <protection/>
    </xf>
    <xf numFmtId="8" fontId="31" fillId="30" borderId="25" xfId="0" applyNumberFormat="1" applyFont="1" applyFill="1" applyBorder="1" applyAlignment="1" applyProtection="1">
      <alignment vertical="center"/>
      <protection/>
    </xf>
    <xf numFmtId="8" fontId="29" fillId="32" borderId="22" xfId="0" applyNumberFormat="1" applyFont="1" applyFill="1" applyBorder="1" applyAlignment="1" applyProtection="1">
      <alignment horizontal="left" vertical="center" wrapText="1"/>
      <protection/>
    </xf>
    <xf numFmtId="8" fontId="30" fillId="32" borderId="19" xfId="0" applyNumberFormat="1" applyFont="1" applyFill="1" applyBorder="1" applyAlignment="1" applyProtection="1">
      <alignment horizontal="center" vertical="center" wrapText="1"/>
      <protection/>
    </xf>
    <xf numFmtId="8" fontId="30" fillId="32" borderId="18" xfId="0" applyNumberFormat="1" applyFont="1" applyFill="1" applyBorder="1" applyAlignment="1" applyProtection="1">
      <alignment horizontal="left" vertical="center" wrapText="1"/>
      <protection/>
    </xf>
    <xf numFmtId="0" fontId="7" fillId="29" borderId="26" xfId="0" applyFont="1" applyFill="1" applyBorder="1" applyAlignment="1" applyProtection="1">
      <alignment horizontal="left" vertical="center" wrapText="1"/>
      <protection/>
    </xf>
    <xf numFmtId="0" fontId="0" fillId="29" borderId="27" xfId="0" applyFill="1" applyBorder="1" applyAlignment="1" applyProtection="1">
      <alignment horizontal="left" vertical="center" wrapText="1"/>
      <protection/>
    </xf>
    <xf numFmtId="0" fontId="0" fillId="29" borderId="27" xfId="0" applyFill="1" applyBorder="1" applyAlignment="1" applyProtection="1">
      <alignment horizontal="center" vertical="center" wrapText="1"/>
      <protection/>
    </xf>
    <xf numFmtId="0" fontId="0" fillId="29" borderId="28" xfId="0" applyFill="1" applyBorder="1" applyAlignment="1" applyProtection="1">
      <alignment horizontal="center" vertical="center" wrapText="1"/>
      <protection/>
    </xf>
    <xf numFmtId="183" fontId="27" fillId="34" borderId="29" xfId="69" applyNumberFormat="1" applyFont="1" applyFill="1" applyBorder="1" applyAlignment="1" applyProtection="1">
      <alignment vertical="center" wrapText="1"/>
      <protection/>
    </xf>
    <xf numFmtId="183" fontId="25" fillId="34" borderId="30" xfId="107" applyNumberFormat="1" applyFont="1" applyFill="1" applyBorder="1" applyAlignment="1" applyProtection="1">
      <alignment horizontal="center" vertical="center"/>
      <protection/>
    </xf>
    <xf numFmtId="183" fontId="27" fillId="34" borderId="31" xfId="69" applyNumberFormat="1" applyFont="1" applyFill="1" applyBorder="1" applyAlignment="1" applyProtection="1">
      <alignment vertical="center" wrapText="1"/>
      <protection/>
    </xf>
    <xf numFmtId="183" fontId="27" fillId="34" borderId="32" xfId="69" applyNumberFormat="1" applyFont="1" applyFill="1" applyBorder="1" applyAlignment="1" applyProtection="1">
      <alignment vertical="center" wrapText="1"/>
      <protection/>
    </xf>
    <xf numFmtId="183" fontId="25" fillId="34" borderId="33" xfId="0" applyNumberFormat="1" applyFont="1" applyFill="1" applyBorder="1" applyAlignment="1" applyProtection="1">
      <alignment vertical="center"/>
      <protection locked="0"/>
    </xf>
    <xf numFmtId="183" fontId="25" fillId="34" borderId="34" xfId="107" applyNumberFormat="1" applyFont="1" applyFill="1" applyBorder="1" applyAlignment="1" applyProtection="1">
      <alignment horizontal="center" vertical="center"/>
      <protection/>
    </xf>
    <xf numFmtId="183" fontId="25" fillId="34" borderId="35" xfId="0" applyNumberFormat="1" applyFont="1" applyFill="1" applyBorder="1" applyAlignment="1" applyProtection="1">
      <alignment vertical="center" wrapText="1"/>
      <protection/>
    </xf>
    <xf numFmtId="183" fontId="25" fillId="34" borderId="36" xfId="0" applyNumberFormat="1" applyFont="1" applyFill="1" applyBorder="1" applyAlignment="1" applyProtection="1">
      <alignment horizontal="center" vertical="center"/>
      <protection/>
    </xf>
    <xf numFmtId="183" fontId="25" fillId="34" borderId="37" xfId="0" applyNumberFormat="1" applyFont="1" applyFill="1" applyBorder="1" applyAlignment="1" applyProtection="1">
      <alignment vertical="center"/>
      <protection/>
    </xf>
    <xf numFmtId="183" fontId="25" fillId="35" borderId="38" xfId="0" applyNumberFormat="1" applyFont="1" applyFill="1" applyBorder="1" applyAlignment="1" applyProtection="1">
      <alignment vertical="center"/>
      <protection/>
    </xf>
    <xf numFmtId="183" fontId="25" fillId="34" borderId="39" xfId="0" applyNumberFormat="1" applyFont="1" applyFill="1" applyBorder="1" applyAlignment="1" applyProtection="1">
      <alignment vertical="center"/>
      <protection/>
    </xf>
    <xf numFmtId="183" fontId="25" fillId="34" borderId="40" xfId="0" applyNumberFormat="1" applyFont="1" applyFill="1" applyBorder="1" applyAlignment="1" applyProtection="1">
      <alignment vertical="center"/>
      <protection/>
    </xf>
    <xf numFmtId="183" fontId="25" fillId="34" borderId="41" xfId="0" applyNumberFormat="1" applyFont="1" applyFill="1" applyBorder="1" applyAlignment="1" applyProtection="1">
      <alignment vertical="center" wrapText="1"/>
      <protection/>
    </xf>
    <xf numFmtId="183" fontId="33" fillId="34" borderId="42" xfId="107" applyNumberFormat="1" applyFont="1" applyFill="1" applyBorder="1" applyAlignment="1" applyProtection="1">
      <alignment horizontal="center" vertical="center"/>
      <protection/>
    </xf>
    <xf numFmtId="183" fontId="33" fillId="34" borderId="43" xfId="107" applyNumberFormat="1" applyFont="1" applyFill="1" applyBorder="1" applyAlignment="1" applyProtection="1">
      <alignment horizontal="center" vertical="center"/>
      <protection/>
    </xf>
    <xf numFmtId="183" fontId="25" fillId="34" borderId="44" xfId="0" applyNumberFormat="1" applyFont="1" applyFill="1" applyBorder="1" applyAlignment="1" applyProtection="1">
      <alignment vertical="center"/>
      <protection/>
    </xf>
    <xf numFmtId="174" fontId="0" fillId="0" borderId="0" xfId="0" applyNumberFormat="1" applyAlignment="1" applyProtection="1">
      <alignment wrapText="1"/>
      <protection locked="0"/>
    </xf>
    <xf numFmtId="174" fontId="0" fillId="0" borderId="0" xfId="0" applyNumberFormat="1" applyAlignment="1" applyProtection="1">
      <alignment/>
      <protection locked="0"/>
    </xf>
    <xf numFmtId="174" fontId="0" fillId="0" borderId="0" xfId="0" applyNumberFormat="1" applyAlignment="1" applyProtection="1">
      <alignment horizontal="center"/>
      <protection locked="0"/>
    </xf>
    <xf numFmtId="174" fontId="0" fillId="29" borderId="0" xfId="0" applyNumberFormat="1" applyFont="1" applyFill="1" applyAlignment="1" applyProtection="1">
      <alignment/>
      <protection locked="0"/>
    </xf>
    <xf numFmtId="174" fontId="0" fillId="29" borderId="0" xfId="0" applyNumberFormat="1" applyFill="1" applyAlignment="1" applyProtection="1">
      <alignment/>
      <protection locked="0"/>
    </xf>
    <xf numFmtId="174" fontId="82" fillId="36" borderId="22" xfId="0" applyNumberFormat="1" applyFont="1" applyFill="1" applyBorder="1" applyAlignment="1" applyProtection="1">
      <alignment vertical="center" wrapText="1"/>
      <protection/>
    </xf>
    <xf numFmtId="174" fontId="82" fillId="37" borderId="25" xfId="0" applyNumberFormat="1" applyFont="1" applyFill="1" applyBorder="1" applyAlignment="1" applyProtection="1">
      <alignment vertical="center" wrapText="1"/>
      <protection/>
    </xf>
    <xf numFmtId="174" fontId="82" fillId="37" borderId="45" xfId="0" applyNumberFormat="1" applyFont="1" applyFill="1" applyBorder="1" applyAlignment="1" applyProtection="1">
      <alignment vertical="center" wrapText="1"/>
      <protection/>
    </xf>
    <xf numFmtId="174" fontId="3" fillId="29" borderId="0" xfId="0" applyNumberFormat="1" applyFont="1" applyFill="1" applyBorder="1" applyAlignment="1" applyProtection="1">
      <alignment/>
      <protection locked="0"/>
    </xf>
    <xf numFmtId="174" fontId="3" fillId="0" borderId="0" xfId="0" applyNumberFormat="1" applyFont="1" applyFill="1" applyBorder="1" applyAlignment="1" applyProtection="1">
      <alignment/>
      <protection locked="0"/>
    </xf>
    <xf numFmtId="174" fontId="82" fillId="38" borderId="17" xfId="0" applyNumberFormat="1" applyFont="1" applyFill="1" applyBorder="1" applyAlignment="1" applyProtection="1">
      <alignment vertical="center" wrapText="1"/>
      <protection/>
    </xf>
    <xf numFmtId="174" fontId="82" fillId="37" borderId="46" xfId="0" applyNumberFormat="1" applyFont="1" applyFill="1" applyBorder="1" applyAlignment="1" applyProtection="1">
      <alignment vertical="center" wrapText="1"/>
      <protection/>
    </xf>
    <xf numFmtId="174" fontId="82" fillId="37" borderId="47" xfId="0" applyNumberFormat="1" applyFont="1" applyFill="1" applyBorder="1" applyAlignment="1" applyProtection="1">
      <alignment vertical="center" wrapText="1"/>
      <protection/>
    </xf>
    <xf numFmtId="174" fontId="82" fillId="38" borderId="17" xfId="0" applyNumberFormat="1" applyFont="1" applyFill="1" applyBorder="1" applyAlignment="1" applyProtection="1">
      <alignment horizontal="left" vertical="center" wrapText="1"/>
      <protection/>
    </xf>
    <xf numFmtId="174" fontId="82" fillId="37" borderId="48" xfId="0" applyNumberFormat="1" applyFont="1" applyFill="1" applyBorder="1" applyAlignment="1" applyProtection="1">
      <alignment vertical="center" wrapText="1"/>
      <protection/>
    </xf>
    <xf numFmtId="174" fontId="82" fillId="37" borderId="49" xfId="0" applyNumberFormat="1" applyFont="1" applyFill="1" applyBorder="1" applyAlignment="1" applyProtection="1">
      <alignment vertical="center" wrapText="1"/>
      <protection/>
    </xf>
    <xf numFmtId="174" fontId="25" fillId="39" borderId="20" xfId="0" applyNumberFormat="1" applyFont="1" applyFill="1" applyBorder="1" applyAlignment="1" applyProtection="1">
      <alignment horizontal="left" wrapText="1"/>
      <protection/>
    </xf>
    <xf numFmtId="174" fontId="0" fillId="0" borderId="0" xfId="0" applyNumberFormat="1" applyFill="1" applyBorder="1" applyAlignment="1" applyProtection="1">
      <alignment/>
      <protection locked="0"/>
    </xf>
    <xf numFmtId="174" fontId="83" fillId="40" borderId="50" xfId="0" applyNumberFormat="1" applyFont="1" applyFill="1" applyBorder="1" applyAlignment="1" applyProtection="1">
      <alignment vertical="center"/>
      <protection hidden="1" locked="0"/>
    </xf>
    <xf numFmtId="174" fontId="29" fillId="41" borderId="27" xfId="0" applyNumberFormat="1" applyFont="1" applyFill="1" applyBorder="1" applyAlignment="1" applyProtection="1">
      <alignment horizontal="center" vertical="center" wrapText="1"/>
      <protection locked="0"/>
    </xf>
    <xf numFmtId="174" fontId="29" fillId="41" borderId="12" xfId="0" applyNumberFormat="1" applyFont="1" applyFill="1" applyBorder="1" applyAlignment="1" applyProtection="1">
      <alignment vertical="center" wrapText="1"/>
      <protection locked="0"/>
    </xf>
    <xf numFmtId="174" fontId="29" fillId="41" borderId="12" xfId="0" applyNumberFormat="1" applyFont="1" applyFill="1" applyBorder="1" applyAlignment="1" applyProtection="1">
      <alignment horizontal="center" vertical="center" wrapText="1"/>
      <protection locked="0"/>
    </xf>
    <xf numFmtId="174" fontId="31" fillId="29" borderId="0" xfId="0" applyNumberFormat="1" applyFont="1" applyFill="1" applyAlignment="1" applyProtection="1">
      <alignment/>
      <protection locked="0"/>
    </xf>
    <xf numFmtId="174" fontId="31" fillId="0" borderId="0" xfId="0" applyNumberFormat="1" applyFont="1" applyFill="1" applyBorder="1" applyAlignment="1" applyProtection="1">
      <alignment/>
      <protection locked="0"/>
    </xf>
    <xf numFmtId="174" fontId="25" fillId="31" borderId="51" xfId="0" applyNumberFormat="1" applyFont="1" applyFill="1" applyBorder="1" applyAlignment="1" applyProtection="1">
      <alignment vertical="center"/>
      <protection locked="0"/>
    </xf>
    <xf numFmtId="174" fontId="25" fillId="31" borderId="52" xfId="107" applyNumberFormat="1" applyFont="1" applyFill="1" applyBorder="1" applyAlignment="1" applyProtection="1">
      <alignment horizontal="center" vertical="center"/>
      <protection locked="0"/>
    </xf>
    <xf numFmtId="174" fontId="26" fillId="31" borderId="53" xfId="107" applyNumberFormat="1" applyFont="1" applyFill="1" applyBorder="1" applyAlignment="1" applyProtection="1">
      <alignment vertical="center"/>
      <protection locked="0"/>
    </xf>
    <xf numFmtId="174" fontId="25" fillId="31" borderId="54" xfId="0" applyNumberFormat="1" applyFont="1" applyFill="1" applyBorder="1" applyAlignment="1" applyProtection="1">
      <alignment vertical="center"/>
      <protection locked="0"/>
    </xf>
    <xf numFmtId="174" fontId="25" fillId="31" borderId="55" xfId="107" applyNumberFormat="1" applyFont="1" applyFill="1" applyBorder="1" applyAlignment="1" applyProtection="1">
      <alignment horizontal="center" vertical="center"/>
      <protection locked="0"/>
    </xf>
    <xf numFmtId="174" fontId="25" fillId="31" borderId="55" xfId="0" applyNumberFormat="1" applyFont="1" applyFill="1" applyBorder="1" applyAlignment="1" applyProtection="1">
      <alignment horizontal="right" vertical="center" wrapText="1"/>
      <protection locked="0"/>
    </xf>
    <xf numFmtId="174" fontId="26" fillId="31" borderId="56" xfId="107" applyNumberFormat="1" applyFont="1" applyFill="1" applyBorder="1" applyAlignment="1" applyProtection="1">
      <alignment vertical="center"/>
      <protection locked="0"/>
    </xf>
    <xf numFmtId="174" fontId="26" fillId="8" borderId="57" xfId="0" applyNumberFormat="1" applyFont="1" applyFill="1" applyBorder="1" applyAlignment="1" applyProtection="1">
      <alignment horizontal="center" vertical="center"/>
      <protection locked="0"/>
    </xf>
    <xf numFmtId="174" fontId="26" fillId="31" borderId="58" xfId="107" applyNumberFormat="1" applyFont="1" applyFill="1" applyBorder="1" applyAlignment="1" applyProtection="1">
      <alignment vertical="center"/>
      <protection locked="0"/>
    </xf>
    <xf numFmtId="174" fontId="26" fillId="29" borderId="58" xfId="0" applyNumberFormat="1" applyFont="1" applyFill="1" applyBorder="1" applyAlignment="1" applyProtection="1">
      <alignment horizontal="right" vertical="center" wrapText="1"/>
      <protection locked="0"/>
    </xf>
    <xf numFmtId="174" fontId="29" fillId="41" borderId="0" xfId="0" applyNumberFormat="1" applyFont="1" applyFill="1" applyBorder="1" applyAlignment="1" applyProtection="1">
      <alignment vertical="center" wrapText="1"/>
      <protection locked="0"/>
    </xf>
    <xf numFmtId="174" fontId="29" fillId="41" borderId="0" xfId="0" applyNumberFormat="1" applyFont="1" applyFill="1" applyBorder="1" applyAlignment="1" applyProtection="1">
      <alignment horizontal="center" vertical="center" wrapText="1"/>
      <protection locked="0"/>
    </xf>
    <xf numFmtId="174" fontId="33" fillId="34" borderId="59" xfId="107" applyNumberFormat="1" applyFont="1" applyFill="1" applyBorder="1" applyAlignment="1" applyProtection="1">
      <alignment horizontal="center" vertical="center"/>
      <protection/>
    </xf>
    <xf numFmtId="174" fontId="0" fillId="29" borderId="0" xfId="0" applyNumberFormat="1" applyFill="1" applyAlignment="1" applyProtection="1">
      <alignment wrapText="1"/>
      <protection locked="0"/>
    </xf>
    <xf numFmtId="174" fontId="0" fillId="29" borderId="0" xfId="0" applyNumberFormat="1" applyFill="1" applyAlignment="1" applyProtection="1">
      <alignment horizontal="center"/>
      <protection locked="0"/>
    </xf>
    <xf numFmtId="174" fontId="0" fillId="29" borderId="0" xfId="61" applyNumberFormat="1" applyFont="1" applyFill="1" applyAlignment="1" applyProtection="1">
      <alignment/>
      <protection locked="0"/>
    </xf>
    <xf numFmtId="174" fontId="0" fillId="29" borderId="0" xfId="0" applyNumberFormat="1" applyFont="1" applyFill="1" applyAlignment="1" applyProtection="1">
      <alignment/>
      <protection locked="0"/>
    </xf>
    <xf numFmtId="49" fontId="82" fillId="37" borderId="46" xfId="0" applyNumberFormat="1" applyFont="1" applyFill="1" applyBorder="1" applyAlignment="1" applyProtection="1">
      <alignment horizontal="center" vertical="center" wrapText="1"/>
      <protection/>
    </xf>
    <xf numFmtId="49" fontId="82" fillId="37" borderId="48" xfId="0" applyNumberFormat="1" applyFont="1" applyFill="1" applyBorder="1" applyAlignment="1" applyProtection="1">
      <alignment horizontal="center" vertical="center" wrapText="1"/>
      <protection/>
    </xf>
    <xf numFmtId="49" fontId="25" fillId="39" borderId="20" xfId="0" applyNumberFormat="1" applyFont="1" applyFill="1" applyBorder="1" applyAlignment="1" applyProtection="1">
      <alignment horizontal="left" vertical="center" wrapText="1"/>
      <protection/>
    </xf>
    <xf numFmtId="183" fontId="25" fillId="34" borderId="60" xfId="107" applyNumberFormat="1" applyFont="1" applyFill="1" applyBorder="1" applyAlignment="1" applyProtection="1">
      <alignment horizontal="center" vertical="center"/>
      <protection locked="0"/>
    </xf>
    <xf numFmtId="183" fontId="25" fillId="34" borderId="55" xfId="107" applyNumberFormat="1" applyFont="1" applyFill="1" applyBorder="1" applyAlignment="1" applyProtection="1">
      <alignment horizontal="center" vertical="center"/>
      <protection locked="0"/>
    </xf>
    <xf numFmtId="183" fontId="25" fillId="34" borderId="52" xfId="107" applyNumberFormat="1" applyFont="1" applyFill="1" applyBorder="1" applyAlignment="1" applyProtection="1">
      <alignment horizontal="center" vertical="center"/>
      <protection locked="0"/>
    </xf>
    <xf numFmtId="183" fontId="25" fillId="34" borderId="28" xfId="107" applyNumberFormat="1" applyFont="1" applyFill="1" applyBorder="1" applyAlignment="1" applyProtection="1">
      <alignment horizontal="center" vertical="center"/>
      <protection/>
    </xf>
    <xf numFmtId="183" fontId="25" fillId="34" borderId="28" xfId="107" applyNumberFormat="1" applyFont="1" applyFill="1" applyBorder="1" applyAlignment="1" applyProtection="1">
      <alignment horizontal="center" vertical="center"/>
      <protection locked="0"/>
    </xf>
    <xf numFmtId="183" fontId="25" fillId="34" borderId="61" xfId="0" applyNumberFormat="1" applyFont="1" applyFill="1" applyBorder="1" applyAlignment="1" applyProtection="1">
      <alignment horizontal="center" vertical="center"/>
      <protection locked="0"/>
    </xf>
    <xf numFmtId="183" fontId="25" fillId="34" borderId="62" xfId="0" applyNumberFormat="1" applyFont="1" applyFill="1" applyBorder="1" applyAlignment="1" applyProtection="1">
      <alignment horizontal="center" vertical="center"/>
      <protection locked="0"/>
    </xf>
    <xf numFmtId="183" fontId="25" fillId="34" borderId="29" xfId="0" applyNumberFormat="1" applyFont="1" applyFill="1" applyBorder="1" applyAlignment="1" applyProtection="1">
      <alignment horizontal="center" vertical="center"/>
      <protection/>
    </xf>
    <xf numFmtId="174" fontId="82" fillId="36" borderId="17" xfId="0" applyNumberFormat="1" applyFont="1" applyFill="1" applyBorder="1" applyAlignment="1" applyProtection="1">
      <alignment vertical="center" wrapText="1"/>
      <protection/>
    </xf>
    <xf numFmtId="174" fontId="82" fillId="38" borderId="63" xfId="0" applyNumberFormat="1" applyFont="1" applyFill="1" applyBorder="1" applyAlignment="1" applyProtection="1">
      <alignment vertical="center" wrapText="1"/>
      <protection/>
    </xf>
    <xf numFmtId="174" fontId="82" fillId="0" borderId="46" xfId="0" applyNumberFormat="1" applyFont="1" applyFill="1" applyBorder="1" applyAlignment="1" applyProtection="1">
      <alignment vertical="center" wrapText="1"/>
      <protection/>
    </xf>
    <xf numFmtId="174" fontId="82" fillId="36" borderId="63" xfId="0" applyNumberFormat="1" applyFont="1" applyFill="1" applyBorder="1" applyAlignment="1" applyProtection="1">
      <alignment vertical="center" wrapText="1"/>
      <protection/>
    </xf>
    <xf numFmtId="174" fontId="82" fillId="0" borderId="25" xfId="0" applyNumberFormat="1" applyFont="1" applyFill="1" applyBorder="1" applyAlignment="1" applyProtection="1">
      <alignment vertical="center" wrapText="1"/>
      <protection/>
    </xf>
    <xf numFmtId="174" fontId="82" fillId="36" borderId="64" xfId="0" applyNumberFormat="1" applyFont="1" applyFill="1" applyBorder="1" applyAlignment="1" applyProtection="1">
      <alignment vertical="center" wrapText="1"/>
      <protection/>
    </xf>
    <xf numFmtId="174" fontId="82" fillId="0" borderId="65" xfId="0" applyNumberFormat="1" applyFont="1" applyFill="1" applyBorder="1" applyAlignment="1" applyProtection="1">
      <alignment vertical="center" wrapText="1"/>
      <protection/>
    </xf>
    <xf numFmtId="174" fontId="25" fillId="42" borderId="66" xfId="0" applyNumberFormat="1" applyFont="1" applyFill="1" applyBorder="1" applyAlignment="1" applyProtection="1">
      <alignment horizontal="center" vertical="center" wrapText="1"/>
      <protection/>
    </xf>
    <xf numFmtId="174" fontId="83" fillId="40" borderId="67" xfId="0" applyNumberFormat="1" applyFont="1" applyFill="1" applyBorder="1" applyAlignment="1" applyProtection="1">
      <alignment vertical="center"/>
      <protection hidden="1" locked="0"/>
    </xf>
    <xf numFmtId="174" fontId="29" fillId="41" borderId="68" xfId="0" applyNumberFormat="1" applyFont="1" applyFill="1" applyBorder="1" applyAlignment="1" applyProtection="1">
      <alignment vertical="center" wrapText="1"/>
      <protection locked="0"/>
    </xf>
    <xf numFmtId="174" fontId="29" fillId="41" borderId="68" xfId="0" applyNumberFormat="1" applyFont="1" applyFill="1" applyBorder="1" applyAlignment="1" applyProtection="1">
      <alignment horizontal="center" vertical="center" wrapText="1"/>
      <protection locked="0"/>
    </xf>
    <xf numFmtId="174" fontId="83" fillId="40" borderId="62" xfId="0" applyNumberFormat="1" applyFont="1" applyFill="1" applyBorder="1" applyAlignment="1" applyProtection="1">
      <alignment vertical="center"/>
      <protection hidden="1" locked="0"/>
    </xf>
    <xf numFmtId="174" fontId="26" fillId="34" borderId="69" xfId="0" applyNumberFormat="1" applyFont="1" applyFill="1" applyBorder="1" applyAlignment="1" applyProtection="1">
      <alignment horizontal="left" vertical="center" wrapText="1"/>
      <protection/>
    </xf>
    <xf numFmtId="174" fontId="27" fillId="31" borderId="70" xfId="69" applyNumberFormat="1" applyFont="1" applyFill="1" applyBorder="1" applyAlignment="1" applyProtection="1">
      <alignment vertical="center" wrapText="1"/>
      <protection/>
    </xf>
    <xf numFmtId="174" fontId="26" fillId="31" borderId="71" xfId="67" applyNumberFormat="1" applyFont="1" applyFill="1" applyBorder="1" applyAlignment="1" applyProtection="1">
      <alignment vertical="center" wrapText="1"/>
      <protection/>
    </xf>
    <xf numFmtId="174" fontId="27" fillId="31" borderId="72" xfId="69" applyNumberFormat="1" applyFont="1" applyFill="1" applyBorder="1" applyAlignment="1" applyProtection="1">
      <alignment vertical="center" wrapText="1"/>
      <protection/>
    </xf>
    <xf numFmtId="174" fontId="83" fillId="40" borderId="73" xfId="0" applyNumberFormat="1" applyFont="1" applyFill="1" applyBorder="1" applyAlignment="1" applyProtection="1">
      <alignment vertical="center"/>
      <protection hidden="1" locked="0"/>
    </xf>
    <xf numFmtId="174" fontId="26" fillId="34" borderId="74" xfId="67" applyNumberFormat="1" applyFont="1" applyFill="1" applyBorder="1" applyAlignment="1" applyProtection="1">
      <alignment vertical="center" wrapText="1"/>
      <protection/>
    </xf>
    <xf numFmtId="174" fontId="26" fillId="34" borderId="75" xfId="69" applyNumberFormat="1" applyFont="1" applyFill="1" applyBorder="1" applyAlignment="1" applyProtection="1">
      <alignment vertical="center" wrapText="1"/>
      <protection/>
    </xf>
    <xf numFmtId="174" fontId="26" fillId="34" borderId="69" xfId="69" applyNumberFormat="1" applyFont="1" applyFill="1" applyBorder="1" applyAlignment="1" applyProtection="1">
      <alignment vertical="center" wrapText="1"/>
      <protection/>
    </xf>
    <xf numFmtId="174" fontId="26" fillId="34" borderId="76" xfId="69" applyNumberFormat="1" applyFont="1" applyFill="1" applyBorder="1" applyAlignment="1" applyProtection="1">
      <alignment vertical="center" wrapText="1"/>
      <protection/>
    </xf>
    <xf numFmtId="174" fontId="27" fillId="34" borderId="32" xfId="69" applyNumberFormat="1" applyFont="1" applyFill="1" applyBorder="1" applyAlignment="1" applyProtection="1">
      <alignment vertical="center" wrapText="1"/>
      <protection/>
    </xf>
    <xf numFmtId="174" fontId="83" fillId="40" borderId="27" xfId="0" applyNumberFormat="1" applyFont="1" applyFill="1" applyBorder="1" applyAlignment="1" applyProtection="1">
      <alignment vertical="center"/>
      <protection hidden="1" locked="0"/>
    </xf>
    <xf numFmtId="174" fontId="26" fillId="34" borderId="74" xfId="69" applyNumberFormat="1" applyFont="1" applyFill="1" applyBorder="1" applyAlignment="1" applyProtection="1">
      <alignment vertical="center" wrapText="1"/>
      <protection/>
    </xf>
    <xf numFmtId="174" fontId="25" fillId="34" borderId="35" xfId="0" applyNumberFormat="1" applyFont="1" applyFill="1" applyBorder="1" applyAlignment="1" applyProtection="1">
      <alignment vertical="center" wrapText="1"/>
      <protection/>
    </xf>
    <xf numFmtId="174" fontId="26" fillId="34" borderId="77" xfId="0" applyNumberFormat="1" applyFont="1" applyFill="1" applyBorder="1" applyAlignment="1" applyProtection="1">
      <alignment vertical="center" wrapText="1"/>
      <protection/>
    </xf>
    <xf numFmtId="174" fontId="26" fillId="34" borderId="78" xfId="0" applyNumberFormat="1" applyFont="1" applyFill="1" applyBorder="1" applyAlignment="1" applyProtection="1">
      <alignment vertical="center"/>
      <protection/>
    </xf>
    <xf numFmtId="174" fontId="25" fillId="34" borderId="41" xfId="0" applyNumberFormat="1" applyFont="1" applyFill="1" applyBorder="1" applyAlignment="1" applyProtection="1">
      <alignment vertical="center" wrapText="1"/>
      <protection/>
    </xf>
    <xf numFmtId="49" fontId="82" fillId="0" borderId="79" xfId="0" applyNumberFormat="1" applyFont="1" applyFill="1" applyBorder="1" applyAlignment="1" applyProtection="1">
      <alignment horizontal="center" vertical="center" wrapText="1"/>
      <protection/>
    </xf>
    <xf numFmtId="185" fontId="26" fillId="34" borderId="80" xfId="76" applyNumberFormat="1" applyFont="1" applyFill="1" applyBorder="1" applyAlignment="1" applyProtection="1">
      <alignment vertical="center" wrapText="1"/>
      <protection/>
    </xf>
    <xf numFmtId="185" fontId="26" fillId="34" borderId="81" xfId="0" applyNumberFormat="1" applyFont="1" applyFill="1" applyBorder="1" applyAlignment="1" applyProtection="1">
      <alignment vertical="center"/>
      <protection/>
    </xf>
    <xf numFmtId="183" fontId="26" fillId="34" borderId="82" xfId="0" applyNumberFormat="1" applyFont="1" applyFill="1" applyBorder="1" applyAlignment="1" applyProtection="1">
      <alignment vertical="center"/>
      <protection/>
    </xf>
    <xf numFmtId="183" fontId="33" fillId="34" borderId="83" xfId="107" applyNumberFormat="1" applyFont="1" applyFill="1" applyBorder="1" applyAlignment="1" applyProtection="1">
      <alignment horizontal="center" vertical="center"/>
      <protection/>
    </xf>
    <xf numFmtId="174" fontId="83" fillId="40" borderId="68" xfId="0" applyNumberFormat="1" applyFont="1" applyFill="1" applyBorder="1" applyAlignment="1" applyProtection="1">
      <alignment vertical="center"/>
      <protection hidden="1" locked="0"/>
    </xf>
    <xf numFmtId="174" fontId="83" fillId="40" borderId="84" xfId="0" applyNumberFormat="1" applyFont="1" applyFill="1" applyBorder="1" applyAlignment="1" applyProtection="1">
      <alignment vertical="center"/>
      <protection hidden="1" locked="0"/>
    </xf>
    <xf numFmtId="174" fontId="26" fillId="30" borderId="85" xfId="107" applyNumberFormat="1" applyFont="1" applyFill="1" applyBorder="1" applyAlignment="1" applyProtection="1">
      <alignment horizontal="left" vertical="center" wrapText="1"/>
      <protection locked="0"/>
    </xf>
    <xf numFmtId="174" fontId="26" fillId="30" borderId="86" xfId="107" applyNumberFormat="1" applyFont="1" applyFill="1" applyBorder="1" applyAlignment="1" applyProtection="1">
      <alignment horizontal="left" vertical="center" wrapText="1"/>
      <protection locked="0"/>
    </xf>
    <xf numFmtId="174" fontId="26" fillId="31" borderId="86" xfId="107" applyNumberFormat="1" applyFont="1" applyFill="1" applyBorder="1" applyAlignment="1" applyProtection="1">
      <alignment horizontal="left" vertical="center"/>
      <protection locked="0"/>
    </xf>
    <xf numFmtId="174" fontId="26" fillId="30" borderId="86" xfId="107" applyNumberFormat="1" applyFont="1" applyFill="1" applyBorder="1" applyAlignment="1" applyProtection="1">
      <alignment horizontal="left" vertical="center"/>
      <protection locked="0"/>
    </xf>
    <xf numFmtId="174" fontId="26" fillId="30" borderId="87" xfId="107" applyNumberFormat="1" applyFont="1" applyFill="1" applyBorder="1" applyAlignment="1" applyProtection="1">
      <alignment horizontal="left" vertical="center"/>
      <protection/>
    </xf>
    <xf numFmtId="183" fontId="25" fillId="34" borderId="88" xfId="0" applyNumberFormat="1" applyFont="1" applyFill="1" applyBorder="1" applyAlignment="1" applyProtection="1">
      <alignment horizontal="center" vertical="center"/>
      <protection/>
    </xf>
    <xf numFmtId="183" fontId="25" fillId="34" borderId="62" xfId="0" applyNumberFormat="1" applyFont="1" applyFill="1" applyBorder="1" applyAlignment="1" applyProtection="1">
      <alignment horizontal="center" vertical="center"/>
      <protection/>
    </xf>
    <xf numFmtId="183" fontId="25" fillId="34" borderId="59" xfId="0" applyNumberFormat="1" applyFont="1" applyFill="1" applyBorder="1" applyAlignment="1" applyProtection="1">
      <alignment horizontal="center" vertical="center"/>
      <protection/>
    </xf>
    <xf numFmtId="183" fontId="25" fillId="34" borderId="89" xfId="0" applyNumberFormat="1" applyFont="1" applyFill="1" applyBorder="1" applyAlignment="1" applyProtection="1">
      <alignment horizontal="center" vertical="center"/>
      <protection/>
    </xf>
    <xf numFmtId="183" fontId="25" fillId="34" borderId="67" xfId="0" applyNumberFormat="1" applyFont="1" applyFill="1" applyBorder="1" applyAlignment="1" applyProtection="1">
      <alignment horizontal="center" vertical="center"/>
      <protection/>
    </xf>
    <xf numFmtId="183" fontId="25" fillId="34" borderId="89" xfId="107" applyNumberFormat="1" applyFont="1" applyFill="1" applyBorder="1" applyAlignment="1" applyProtection="1">
      <alignment horizontal="center" vertical="center"/>
      <protection/>
    </xf>
    <xf numFmtId="183" fontId="25" fillId="34" borderId="33" xfId="0" applyNumberFormat="1" applyFont="1" applyFill="1" applyBorder="1" applyAlignment="1" applyProtection="1">
      <alignment horizontal="center" vertical="center"/>
      <protection/>
    </xf>
    <xf numFmtId="183" fontId="25" fillId="34" borderId="90" xfId="0" applyNumberFormat="1" applyFont="1" applyFill="1" applyBorder="1" applyAlignment="1" applyProtection="1">
      <alignment horizontal="center" vertical="center"/>
      <protection/>
    </xf>
    <xf numFmtId="183" fontId="25" fillId="34" borderId="52" xfId="0" applyNumberFormat="1" applyFont="1" applyFill="1" applyBorder="1" applyAlignment="1" applyProtection="1">
      <alignment horizontal="center" vertical="center"/>
      <protection/>
    </xf>
    <xf numFmtId="183" fontId="25" fillId="34" borderId="91" xfId="0" applyNumberFormat="1" applyFont="1" applyFill="1" applyBorder="1" applyAlignment="1" applyProtection="1">
      <alignment horizontal="center" vertical="center"/>
      <protection/>
    </xf>
    <xf numFmtId="183" fontId="25" fillId="34" borderId="61" xfId="0" applyNumberFormat="1" applyFont="1" applyFill="1" applyBorder="1" applyAlignment="1" applyProtection="1">
      <alignment horizontal="center" vertical="center"/>
      <protection/>
    </xf>
    <xf numFmtId="183" fontId="25" fillId="34" borderId="62" xfId="107" applyNumberFormat="1" applyFont="1" applyFill="1" applyBorder="1" applyAlignment="1" applyProtection="1">
      <alignment horizontal="center" vertical="center"/>
      <protection/>
    </xf>
    <xf numFmtId="183" fontId="25" fillId="34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center"/>
      <protection/>
    </xf>
    <xf numFmtId="4" fontId="0" fillId="29" borderId="0" xfId="0" applyNumberFormat="1" applyFont="1" applyFill="1" applyAlignment="1" applyProtection="1">
      <alignment/>
      <protection locked="0"/>
    </xf>
    <xf numFmtId="4" fontId="0" fillId="29" borderId="0" xfId="0" applyNumberFormat="1" applyFill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82" fillId="36" borderId="22" xfId="0" applyNumberFormat="1" applyFont="1" applyFill="1" applyBorder="1" applyAlignment="1" applyProtection="1">
      <alignment vertical="center" wrapText="1"/>
      <protection/>
    </xf>
    <xf numFmtId="4" fontId="3" fillId="29" borderId="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4" fontId="82" fillId="38" borderId="17" xfId="0" applyNumberFormat="1" applyFont="1" applyFill="1" applyBorder="1" applyAlignment="1" applyProtection="1">
      <alignment vertical="center" wrapText="1"/>
      <protection/>
    </xf>
    <xf numFmtId="4" fontId="82" fillId="38" borderId="17" xfId="0" applyNumberFormat="1" applyFont="1" applyFill="1" applyBorder="1" applyAlignment="1" applyProtection="1">
      <alignment horizontal="left" vertical="center" wrapText="1"/>
      <protection/>
    </xf>
    <xf numFmtId="4" fontId="25" fillId="39" borderId="20" xfId="0" applyNumberFormat="1" applyFont="1" applyFill="1" applyBorder="1" applyAlignment="1" applyProtection="1">
      <alignment horizontal="left" wrapText="1"/>
      <protection/>
    </xf>
    <xf numFmtId="4" fontId="0" fillId="0" borderId="0" xfId="0" applyNumberFormat="1" applyFill="1" applyBorder="1" applyAlignment="1" applyProtection="1">
      <alignment/>
      <protection locked="0"/>
    </xf>
    <xf numFmtId="4" fontId="31" fillId="29" borderId="0" xfId="0" applyNumberFormat="1" applyFont="1" applyFill="1" applyAlignment="1" applyProtection="1">
      <alignment/>
      <protection locked="0"/>
    </xf>
    <xf numFmtId="4" fontId="31" fillId="0" borderId="0" xfId="0" applyNumberFormat="1" applyFont="1" applyFill="1" applyBorder="1" applyAlignment="1" applyProtection="1">
      <alignment/>
      <protection locked="0"/>
    </xf>
    <xf numFmtId="4" fontId="26" fillId="34" borderId="69" xfId="0" applyNumberFormat="1" applyFont="1" applyFill="1" applyBorder="1" applyAlignment="1" applyProtection="1">
      <alignment horizontal="left" vertical="center" wrapText="1"/>
      <protection/>
    </xf>
    <xf numFmtId="4" fontId="27" fillId="31" borderId="70" xfId="69" applyNumberFormat="1" applyFont="1" applyFill="1" applyBorder="1" applyAlignment="1" applyProtection="1">
      <alignment vertical="center" wrapText="1"/>
      <protection/>
    </xf>
    <xf numFmtId="4" fontId="25" fillId="31" borderId="52" xfId="107" applyNumberFormat="1" applyFont="1" applyFill="1" applyBorder="1" applyAlignment="1" applyProtection="1">
      <alignment horizontal="center" vertical="center"/>
      <protection/>
    </xf>
    <xf numFmtId="4" fontId="26" fillId="31" borderId="71" xfId="67" applyNumberFormat="1" applyFont="1" applyFill="1" applyBorder="1" applyAlignment="1" applyProtection="1">
      <alignment vertical="center" wrapText="1"/>
      <protection/>
    </xf>
    <xf numFmtId="4" fontId="26" fillId="8" borderId="57" xfId="0" applyNumberFormat="1" applyFont="1" applyFill="1" applyBorder="1" applyAlignment="1" applyProtection="1">
      <alignment horizontal="center" vertical="center"/>
      <protection/>
    </xf>
    <xf numFmtId="4" fontId="25" fillId="31" borderId="28" xfId="107" applyNumberFormat="1" applyFont="1" applyFill="1" applyBorder="1" applyAlignment="1" applyProtection="1">
      <alignment horizontal="center" vertical="center"/>
      <protection/>
    </xf>
    <xf numFmtId="4" fontId="26" fillId="34" borderId="76" xfId="69" applyNumberFormat="1" applyFont="1" applyFill="1" applyBorder="1" applyAlignment="1" applyProtection="1">
      <alignment vertical="center" wrapText="1"/>
      <protection/>
    </xf>
    <xf numFmtId="4" fontId="27" fillId="34" borderId="32" xfId="69" applyNumberFormat="1" applyFont="1" applyFill="1" applyBorder="1" applyAlignment="1" applyProtection="1">
      <alignment vertical="center" wrapText="1"/>
      <protection/>
    </xf>
    <xf numFmtId="4" fontId="0" fillId="29" borderId="0" xfId="0" applyNumberFormat="1" applyFill="1" applyAlignment="1" applyProtection="1">
      <alignment wrapText="1"/>
      <protection locked="0"/>
    </xf>
    <xf numFmtId="4" fontId="0" fillId="29" borderId="0" xfId="0" applyNumberFormat="1" applyFill="1" applyAlignment="1" applyProtection="1">
      <alignment horizontal="center"/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174" fontId="0" fillId="0" borderId="0" xfId="0" applyNumberFormat="1" applyAlignment="1" applyProtection="1">
      <alignment wrapText="1"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 horizontal="center"/>
      <protection/>
    </xf>
    <xf numFmtId="174" fontId="82" fillId="38" borderId="79" xfId="0" applyNumberFormat="1" applyFont="1" applyFill="1" applyBorder="1" applyAlignment="1" applyProtection="1">
      <alignment vertical="center" wrapText="1"/>
      <protection/>
    </xf>
    <xf numFmtId="174" fontId="82" fillId="38" borderId="92" xfId="0" applyNumberFormat="1" applyFont="1" applyFill="1" applyBorder="1" applyAlignment="1" applyProtection="1">
      <alignment vertical="center" wrapText="1"/>
      <protection/>
    </xf>
    <xf numFmtId="174" fontId="84" fillId="0" borderId="46" xfId="0" applyNumberFormat="1" applyFont="1" applyFill="1" applyBorder="1" applyAlignment="1" applyProtection="1">
      <alignment horizontal="center" vertical="center" wrapText="1"/>
      <protection/>
    </xf>
    <xf numFmtId="174" fontId="84" fillId="0" borderId="46" xfId="0" applyNumberFormat="1" applyFont="1" applyFill="1" applyBorder="1" applyAlignment="1" applyProtection="1">
      <alignment vertical="center" wrapText="1"/>
      <protection/>
    </xf>
    <xf numFmtId="174" fontId="82" fillId="38" borderId="93" xfId="0" applyNumberFormat="1" applyFont="1" applyFill="1" applyBorder="1" applyAlignment="1" applyProtection="1">
      <alignment vertical="center" wrapText="1"/>
      <protection/>
    </xf>
    <xf numFmtId="174" fontId="82" fillId="0" borderId="46" xfId="0" applyNumberFormat="1" applyFont="1" applyFill="1" applyBorder="1" applyAlignment="1" applyProtection="1">
      <alignment vertical="center"/>
      <protection/>
    </xf>
    <xf numFmtId="174" fontId="82" fillId="38" borderId="93" xfId="0" applyNumberFormat="1" applyFont="1" applyFill="1" applyBorder="1" applyAlignment="1" applyProtection="1">
      <alignment horizontal="left" vertical="center" wrapText="1"/>
      <protection/>
    </xf>
    <xf numFmtId="174" fontId="82" fillId="38" borderId="94" xfId="0" applyNumberFormat="1" applyFont="1" applyFill="1" applyBorder="1" applyAlignment="1" applyProtection="1">
      <alignment horizontal="left" vertical="center" wrapText="1"/>
      <protection/>
    </xf>
    <xf numFmtId="174" fontId="82" fillId="38" borderId="95" xfId="0" applyNumberFormat="1" applyFont="1" applyFill="1" applyBorder="1" applyAlignment="1" applyProtection="1">
      <alignment horizontal="left" vertical="center" wrapText="1"/>
      <protection/>
    </xf>
    <xf numFmtId="174" fontId="0" fillId="0" borderId="62" xfId="0" applyNumberFormat="1" applyFill="1" applyBorder="1" applyAlignment="1" applyProtection="1">
      <alignment/>
      <protection locked="0"/>
    </xf>
    <xf numFmtId="174" fontId="25" fillId="31" borderId="52" xfId="107" applyNumberFormat="1" applyFont="1" applyFill="1" applyBorder="1" applyAlignment="1" applyProtection="1">
      <alignment horizontal="center" vertical="center"/>
      <protection/>
    </xf>
    <xf numFmtId="174" fontId="26" fillId="31" borderId="52" xfId="107" applyNumberFormat="1" applyFont="1" applyFill="1" applyBorder="1" applyAlignment="1" applyProtection="1">
      <alignment vertical="center"/>
      <protection locked="0"/>
    </xf>
    <xf numFmtId="174" fontId="26" fillId="8" borderId="57" xfId="0" applyNumberFormat="1" applyFont="1" applyFill="1" applyBorder="1" applyAlignment="1" applyProtection="1">
      <alignment horizontal="center" vertical="center"/>
      <protection/>
    </xf>
    <xf numFmtId="174" fontId="26" fillId="31" borderId="43" xfId="107" applyNumberFormat="1" applyFont="1" applyFill="1" applyBorder="1" applyAlignment="1" applyProtection="1">
      <alignment vertical="center"/>
      <protection locked="0"/>
    </xf>
    <xf numFmtId="174" fontId="25" fillId="31" borderId="28" xfId="107" applyNumberFormat="1" applyFont="1" applyFill="1" applyBorder="1" applyAlignment="1" applyProtection="1">
      <alignment horizontal="center" vertical="center"/>
      <protection/>
    </xf>
    <xf numFmtId="174" fontId="27" fillId="34" borderId="67" xfId="69" applyNumberFormat="1" applyFont="1" applyFill="1" applyBorder="1" applyAlignment="1" applyProtection="1">
      <alignment vertical="center" wrapText="1"/>
      <protection/>
    </xf>
    <xf numFmtId="174" fontId="26" fillId="34" borderId="96" xfId="67" applyNumberFormat="1" applyFont="1" applyFill="1" applyBorder="1" applyAlignment="1" applyProtection="1">
      <alignment vertical="center" wrapText="1"/>
      <protection/>
    </xf>
    <xf numFmtId="174" fontId="26" fillId="34" borderId="97" xfId="69" applyNumberFormat="1" applyFont="1" applyFill="1" applyBorder="1" applyAlignment="1" applyProtection="1">
      <alignment vertical="center" wrapText="1"/>
      <protection/>
    </xf>
    <xf numFmtId="49" fontId="82" fillId="0" borderId="46" xfId="0" applyNumberFormat="1" applyFont="1" applyFill="1" applyBorder="1" applyAlignment="1" applyProtection="1">
      <alignment horizontal="center" vertical="center"/>
      <protection/>
    </xf>
    <xf numFmtId="174" fontId="29" fillId="41" borderId="73" xfId="0" applyNumberFormat="1" applyFont="1" applyFill="1" applyBorder="1" applyAlignment="1" applyProtection="1">
      <alignment horizontal="center" vertical="center" wrapText="1"/>
      <protection locked="0"/>
    </xf>
    <xf numFmtId="183" fontId="25" fillId="34" borderId="60" xfId="107" applyNumberFormat="1" applyFont="1" applyFill="1" applyBorder="1" applyAlignment="1" applyProtection="1">
      <alignment horizontal="center" vertical="center"/>
      <protection/>
    </xf>
    <xf numFmtId="183" fontId="25" fillId="34" borderId="98" xfId="107" applyNumberFormat="1" applyFont="1" applyFill="1" applyBorder="1" applyAlignment="1" applyProtection="1">
      <alignment horizontal="center" vertical="center"/>
      <protection/>
    </xf>
    <xf numFmtId="183" fontId="25" fillId="34" borderId="12" xfId="107" applyNumberFormat="1" applyFont="1" applyFill="1" applyBorder="1" applyAlignment="1" applyProtection="1">
      <alignment horizontal="center" vertical="center"/>
      <protection/>
    </xf>
    <xf numFmtId="183" fontId="25" fillId="34" borderId="99" xfId="0" applyNumberFormat="1" applyFont="1" applyFill="1" applyBorder="1" applyAlignment="1" applyProtection="1">
      <alignment horizontal="center" vertical="center"/>
      <protection/>
    </xf>
    <xf numFmtId="183" fontId="25" fillId="34" borderId="60" xfId="0" applyNumberFormat="1" applyFont="1" applyFill="1" applyBorder="1" applyAlignment="1" applyProtection="1">
      <alignment horizontal="center" vertical="center"/>
      <protection/>
    </xf>
    <xf numFmtId="183" fontId="25" fillId="34" borderId="100" xfId="0" applyNumberFormat="1" applyFont="1" applyFill="1" applyBorder="1" applyAlignment="1" applyProtection="1">
      <alignment horizontal="center" vertical="center"/>
      <protection/>
    </xf>
    <xf numFmtId="183" fontId="25" fillId="34" borderId="54" xfId="0" applyNumberFormat="1" applyFont="1" applyFill="1" applyBorder="1" applyAlignment="1" applyProtection="1">
      <alignment horizontal="center" vertical="center"/>
      <protection/>
    </xf>
    <xf numFmtId="4" fontId="82" fillId="38" borderId="46" xfId="0" applyNumberFormat="1" applyFont="1" applyFill="1" applyBorder="1" applyAlignment="1" applyProtection="1">
      <alignment vertical="center" wrapText="1"/>
      <protection/>
    </xf>
    <xf numFmtId="4" fontId="84" fillId="0" borderId="79" xfId="0" applyNumberFormat="1" applyFont="1" applyFill="1" applyBorder="1" applyAlignment="1" applyProtection="1">
      <alignment vertical="center" wrapText="1"/>
      <protection/>
    </xf>
    <xf numFmtId="4" fontId="84" fillId="0" borderId="101" xfId="0" applyNumberFormat="1" applyFont="1" applyFill="1" applyBorder="1" applyAlignment="1" applyProtection="1">
      <alignment vertical="center" wrapText="1"/>
      <protection/>
    </xf>
    <xf numFmtId="4" fontId="85" fillId="0" borderId="101" xfId="0" applyNumberFormat="1" applyFont="1" applyFill="1" applyBorder="1" applyAlignment="1" applyProtection="1">
      <alignment vertical="center" wrapText="1"/>
      <protection/>
    </xf>
    <xf numFmtId="4" fontId="82" fillId="38" borderId="46" xfId="0" applyNumberFormat="1" applyFont="1" applyFill="1" applyBorder="1" applyAlignment="1" applyProtection="1">
      <alignment horizontal="left" vertical="center" wrapText="1"/>
      <protection/>
    </xf>
    <xf numFmtId="4" fontId="82" fillId="38" borderId="102" xfId="0" applyNumberFormat="1" applyFont="1" applyFill="1" applyBorder="1" applyAlignment="1" applyProtection="1">
      <alignment horizontal="left" vertical="center" wrapText="1"/>
      <protection/>
    </xf>
    <xf numFmtId="4" fontId="82" fillId="38" borderId="25" xfId="0" applyNumberFormat="1" applyFont="1" applyFill="1" applyBorder="1" applyAlignment="1" applyProtection="1">
      <alignment horizontal="left" vertical="center" wrapText="1"/>
      <protection/>
    </xf>
    <xf numFmtId="4" fontId="85" fillId="0" borderId="65" xfId="0" applyNumberFormat="1" applyFont="1" applyFill="1" applyBorder="1" applyAlignment="1" applyProtection="1">
      <alignment vertical="center" wrapText="1"/>
      <protection/>
    </xf>
    <xf numFmtId="4" fontId="27" fillId="34" borderId="26" xfId="69" applyNumberFormat="1" applyFont="1" applyFill="1" applyBorder="1" applyAlignment="1" applyProtection="1">
      <alignment vertical="center" wrapText="1"/>
      <protection/>
    </xf>
    <xf numFmtId="4" fontId="26" fillId="34" borderId="69" xfId="67" applyNumberFormat="1" applyFont="1" applyFill="1" applyBorder="1" applyAlignment="1" applyProtection="1">
      <alignment vertical="center" wrapText="1"/>
      <protection/>
    </xf>
    <xf numFmtId="4" fontId="26" fillId="34" borderId="87" xfId="69" applyNumberFormat="1" applyFont="1" applyFill="1" applyBorder="1" applyAlignment="1" applyProtection="1">
      <alignment vertical="center" wrapText="1"/>
      <protection/>
    </xf>
    <xf numFmtId="4" fontId="26" fillId="34" borderId="103" xfId="69" applyNumberFormat="1" applyFont="1" applyFill="1" applyBorder="1" applyAlignment="1" applyProtection="1">
      <alignment vertical="center" wrapText="1"/>
      <protection/>
    </xf>
    <xf numFmtId="4" fontId="27" fillId="34" borderId="62" xfId="69" applyNumberFormat="1" applyFont="1" applyFill="1" applyBorder="1" applyAlignment="1" applyProtection="1">
      <alignment vertical="center" wrapText="1"/>
      <protection/>
    </xf>
    <xf numFmtId="49" fontId="85" fillId="0" borderId="79" xfId="0" applyNumberFormat="1" applyFont="1" applyFill="1" applyBorder="1" applyAlignment="1" applyProtection="1">
      <alignment horizontal="center" vertical="center" wrapText="1"/>
      <protection/>
    </xf>
    <xf numFmtId="49" fontId="85" fillId="0" borderId="63" xfId="0" applyNumberFormat="1" applyFont="1" applyFill="1" applyBorder="1" applyAlignment="1" applyProtection="1">
      <alignment horizontal="center" vertical="center" wrapText="1"/>
      <protection/>
    </xf>
    <xf numFmtId="183" fontId="25" fillId="34" borderId="52" xfId="107" applyNumberFormat="1" applyFont="1" applyFill="1" applyBorder="1" applyAlignment="1" applyProtection="1">
      <alignment horizontal="center" vertical="center"/>
      <protection/>
    </xf>
    <xf numFmtId="49" fontId="84" fillId="0" borderId="22" xfId="0" applyNumberFormat="1" applyFont="1" applyFill="1" applyBorder="1" applyAlignment="1" applyProtection="1">
      <alignment horizontal="center" vertical="center" wrapText="1"/>
      <protection/>
    </xf>
    <xf numFmtId="174" fontId="85" fillId="0" borderId="46" xfId="0" applyNumberFormat="1" applyFont="1" applyFill="1" applyBorder="1" applyAlignment="1" applyProtection="1">
      <alignment vertical="center" wrapText="1"/>
      <protection/>
    </xf>
    <xf numFmtId="174" fontId="25" fillId="31" borderId="55" xfId="107" applyNumberFormat="1" applyFont="1" applyFill="1" applyBorder="1" applyAlignment="1" applyProtection="1">
      <alignment horizontal="center" vertical="center"/>
      <protection/>
    </xf>
    <xf numFmtId="49" fontId="85" fillId="0" borderId="46" xfId="0" applyNumberFormat="1" applyFont="1" applyFill="1" applyBorder="1" applyAlignment="1" applyProtection="1">
      <alignment horizontal="center" vertical="center" wrapText="1"/>
      <protection/>
    </xf>
    <xf numFmtId="183" fontId="25" fillId="34" borderId="55" xfId="107" applyNumberFormat="1" applyFont="1" applyFill="1" applyBorder="1" applyAlignment="1" applyProtection="1">
      <alignment horizontal="center" vertical="center"/>
      <protection/>
    </xf>
    <xf numFmtId="183" fontId="25" fillId="34" borderId="52" xfId="0" applyNumberFormat="1" applyFont="1" applyFill="1" applyBorder="1" applyAlignment="1" applyProtection="1">
      <alignment horizontal="right" vertical="center" wrapText="1"/>
      <protection locked="0"/>
    </xf>
    <xf numFmtId="183" fontId="25" fillId="34" borderId="55" xfId="0" applyNumberFormat="1" applyFont="1" applyFill="1" applyBorder="1" applyAlignment="1" applyProtection="1">
      <alignment horizontal="right" vertical="center" wrapText="1"/>
      <protection locked="0"/>
    </xf>
    <xf numFmtId="174" fontId="84" fillId="0" borderId="47" xfId="0" applyNumberFormat="1" applyFont="1" applyFill="1" applyBorder="1" applyAlignment="1" applyProtection="1">
      <alignment vertical="center" wrapText="1"/>
      <protection/>
    </xf>
    <xf numFmtId="174" fontId="85" fillId="0" borderId="47" xfId="0" applyNumberFormat="1" applyFont="1" applyFill="1" applyBorder="1" applyAlignment="1" applyProtection="1">
      <alignment vertical="center" wrapText="1"/>
      <protection/>
    </xf>
    <xf numFmtId="174" fontId="27" fillId="34" borderId="26" xfId="69" applyNumberFormat="1" applyFont="1" applyFill="1" applyBorder="1" applyAlignment="1" applyProtection="1">
      <alignment vertical="center" wrapText="1"/>
      <protection/>
    </xf>
    <xf numFmtId="174" fontId="26" fillId="34" borderId="69" xfId="67" applyNumberFormat="1" applyFont="1" applyFill="1" applyBorder="1" applyAlignment="1" applyProtection="1">
      <alignment vertical="center" wrapText="1"/>
      <protection/>
    </xf>
    <xf numFmtId="183" fontId="25" fillId="34" borderId="104" xfId="0" applyNumberFormat="1" applyFont="1" applyFill="1" applyBorder="1" applyAlignment="1" applyProtection="1">
      <alignment vertical="center"/>
      <protection locked="0"/>
    </xf>
    <xf numFmtId="183" fontId="25" fillId="34" borderId="105" xfId="0" applyNumberFormat="1" applyFont="1" applyFill="1" applyBorder="1" applyAlignment="1" applyProtection="1">
      <alignment vertical="center"/>
      <protection locked="0"/>
    </xf>
    <xf numFmtId="183" fontId="25" fillId="34" borderId="89" xfId="107" applyNumberFormat="1" applyFont="1" applyFill="1" applyBorder="1" applyAlignment="1" applyProtection="1">
      <alignment horizontal="center" vertical="center"/>
      <protection locked="0"/>
    </xf>
    <xf numFmtId="183" fontId="25" fillId="34" borderId="106" xfId="0" applyNumberFormat="1" applyFont="1" applyFill="1" applyBorder="1" applyAlignment="1" applyProtection="1">
      <alignment horizontal="center" vertical="center"/>
      <protection/>
    </xf>
    <xf numFmtId="183" fontId="25" fillId="34" borderId="107" xfId="0" applyNumberFormat="1" applyFont="1" applyFill="1" applyBorder="1" applyAlignment="1" applyProtection="1">
      <alignment vertical="center"/>
      <protection/>
    </xf>
    <xf numFmtId="174" fontId="25" fillId="31" borderId="105" xfId="0" applyNumberFormat="1" applyFont="1" applyFill="1" applyBorder="1" applyAlignment="1" applyProtection="1">
      <alignment vertical="center"/>
      <protection locked="0"/>
    </xf>
    <xf numFmtId="183" fontId="25" fillId="34" borderId="108" xfId="0" applyNumberFormat="1" applyFont="1" applyFill="1" applyBorder="1" applyAlignment="1" applyProtection="1">
      <alignment vertical="center"/>
      <protection locked="0"/>
    </xf>
    <xf numFmtId="183" fontId="25" fillId="34" borderId="90" xfId="0" applyNumberFormat="1" applyFont="1" applyFill="1" applyBorder="1" applyAlignment="1" applyProtection="1">
      <alignment vertical="center"/>
      <protection locked="0"/>
    </xf>
    <xf numFmtId="183" fontId="25" fillId="34" borderId="109" xfId="0" applyNumberFormat="1" applyFont="1" applyFill="1" applyBorder="1" applyAlignment="1" applyProtection="1">
      <alignment vertical="center"/>
      <protection/>
    </xf>
    <xf numFmtId="183" fontId="25" fillId="35" borderId="110" xfId="0" applyNumberFormat="1" applyFont="1" applyFill="1" applyBorder="1" applyAlignment="1" applyProtection="1">
      <alignment vertical="center"/>
      <protection/>
    </xf>
    <xf numFmtId="174" fontId="26" fillId="34" borderId="103" xfId="107" applyNumberFormat="1" applyFont="1" applyFill="1" applyBorder="1" applyAlignment="1" applyProtection="1">
      <alignment horizontal="left" vertical="center"/>
      <protection locked="0"/>
    </xf>
    <xf numFmtId="174" fontId="26" fillId="34" borderId="86" xfId="107" applyNumberFormat="1" applyFont="1" applyFill="1" applyBorder="1" applyAlignment="1" applyProtection="1">
      <alignment horizontal="left" vertical="center"/>
      <protection locked="0"/>
    </xf>
    <xf numFmtId="174" fontId="38" fillId="41" borderId="111" xfId="0" applyNumberFormat="1" applyFont="1" applyFill="1" applyBorder="1" applyAlignment="1" applyProtection="1">
      <alignment vertical="center" wrapText="1"/>
      <protection locked="0"/>
    </xf>
    <xf numFmtId="49" fontId="82" fillId="0" borderId="112" xfId="0" applyNumberFormat="1" applyFont="1" applyFill="1" applyBorder="1" applyAlignment="1" applyProtection="1">
      <alignment horizontal="center" vertical="center" wrapText="1"/>
      <protection/>
    </xf>
    <xf numFmtId="174" fontId="82" fillId="38" borderId="112" xfId="0" applyNumberFormat="1" applyFont="1" applyFill="1" applyBorder="1" applyAlignment="1" applyProtection="1">
      <alignment vertical="center" wrapText="1"/>
      <protection/>
    </xf>
    <xf numFmtId="49" fontId="84" fillId="0" borderId="112" xfId="0" applyNumberFormat="1" applyFont="1" applyFill="1" applyBorder="1" applyAlignment="1" applyProtection="1">
      <alignment horizontal="center" vertical="center" wrapText="1"/>
      <protection/>
    </xf>
    <xf numFmtId="174" fontId="29" fillId="41" borderId="12" xfId="0" applyNumberFormat="1" applyFont="1" applyFill="1" applyBorder="1" applyAlignment="1" applyProtection="1">
      <alignment vertical="center" wrapText="1"/>
      <protection/>
    </xf>
    <xf numFmtId="174" fontId="0" fillId="29" borderId="113" xfId="0" applyNumberFormat="1" applyFill="1" applyBorder="1" applyAlignment="1" applyProtection="1">
      <alignment/>
      <protection locked="0"/>
    </xf>
    <xf numFmtId="183" fontId="32" fillId="31" borderId="114" xfId="0" applyNumberFormat="1" applyFont="1" applyFill="1" applyBorder="1" applyAlignment="1" applyProtection="1">
      <alignment horizontal="center" vertical="center"/>
      <protection/>
    </xf>
    <xf numFmtId="183" fontId="32" fillId="31" borderId="17" xfId="0" applyNumberFormat="1" applyFont="1" applyFill="1" applyBorder="1" applyAlignment="1" applyProtection="1">
      <alignment horizontal="center" vertical="center"/>
      <protection/>
    </xf>
    <xf numFmtId="183" fontId="32" fillId="31" borderId="102" xfId="0" applyNumberFormat="1" applyFont="1" applyFill="1" applyBorder="1" applyAlignment="1" applyProtection="1">
      <alignment horizontal="center" vertical="center"/>
      <protection/>
    </xf>
    <xf numFmtId="183" fontId="32" fillId="31" borderId="115" xfId="0" applyNumberFormat="1" applyFont="1" applyFill="1" applyBorder="1" applyAlignment="1" applyProtection="1">
      <alignment horizontal="center" vertical="center"/>
      <protection/>
    </xf>
    <xf numFmtId="183" fontId="25" fillId="34" borderId="116" xfId="0" applyNumberFormat="1" applyFont="1" applyFill="1" applyBorder="1" applyAlignment="1" applyProtection="1">
      <alignment horizontal="center" vertical="center"/>
      <protection/>
    </xf>
    <xf numFmtId="183" fontId="25" fillId="34" borderId="52" xfId="69" applyNumberFormat="1" applyFont="1" applyFill="1" applyBorder="1" applyAlignment="1" applyProtection="1">
      <alignment horizontal="center" vertical="center" wrapText="1"/>
      <protection/>
    </xf>
    <xf numFmtId="183" fontId="25" fillId="34" borderId="55" xfId="69" applyNumberFormat="1" applyFont="1" applyFill="1" applyBorder="1" applyAlignment="1" applyProtection="1">
      <alignment horizontal="center" vertical="center" wrapText="1"/>
      <protection/>
    </xf>
    <xf numFmtId="183" fontId="25" fillId="34" borderId="52" xfId="0" applyNumberFormat="1" applyFont="1" applyFill="1" applyBorder="1" applyAlignment="1" applyProtection="1">
      <alignment horizontal="center" vertical="center" wrapText="1"/>
      <protection/>
    </xf>
    <xf numFmtId="191" fontId="26" fillId="34" borderId="117" xfId="107" applyNumberFormat="1" applyFont="1" applyFill="1" applyBorder="1" applyAlignment="1" applyProtection="1">
      <alignment vertical="center"/>
      <protection/>
    </xf>
    <xf numFmtId="191" fontId="26" fillId="34" borderId="118" xfId="107" applyNumberFormat="1" applyFont="1" applyFill="1" applyBorder="1" applyAlignment="1" applyProtection="1">
      <alignment vertical="center"/>
      <protection/>
    </xf>
    <xf numFmtId="191" fontId="26" fillId="34" borderId="119" xfId="107" applyNumberFormat="1" applyFont="1" applyFill="1" applyBorder="1" applyAlignment="1" applyProtection="1">
      <alignment vertical="center"/>
      <protection/>
    </xf>
    <xf numFmtId="191" fontId="26" fillId="34" borderId="120" xfId="107" applyNumberFormat="1" applyFont="1" applyFill="1" applyBorder="1" applyAlignment="1" applyProtection="1">
      <alignment vertical="center"/>
      <protection/>
    </xf>
    <xf numFmtId="191" fontId="26" fillId="34" borderId="109" xfId="107" applyNumberFormat="1" applyFont="1" applyFill="1" applyBorder="1" applyAlignment="1" applyProtection="1">
      <alignment vertical="center"/>
      <protection/>
    </xf>
    <xf numFmtId="191" fontId="26" fillId="0" borderId="121" xfId="107" applyNumberFormat="1" applyFont="1" applyFill="1" applyBorder="1" applyAlignment="1" applyProtection="1">
      <alignment vertical="center"/>
      <protection locked="0"/>
    </xf>
    <xf numFmtId="191" fontId="26" fillId="0" borderId="122" xfId="107" applyNumberFormat="1" applyFont="1" applyFill="1" applyBorder="1" applyAlignment="1" applyProtection="1">
      <alignment vertical="center"/>
      <protection locked="0"/>
    </xf>
    <xf numFmtId="191" fontId="26" fillId="34" borderId="123" xfId="107" applyNumberFormat="1" applyFont="1" applyFill="1" applyBorder="1" applyAlignment="1" applyProtection="1">
      <alignment vertical="center"/>
      <protection/>
    </xf>
    <xf numFmtId="191" fontId="26" fillId="34" borderId="124" xfId="107" applyNumberFormat="1" applyFont="1" applyFill="1" applyBorder="1" applyAlignment="1" applyProtection="1">
      <alignment vertical="center"/>
      <protection/>
    </xf>
    <xf numFmtId="191" fontId="26" fillId="35" borderId="125" xfId="107" applyNumberFormat="1" applyFont="1" applyFill="1" applyBorder="1" applyAlignment="1" applyProtection="1">
      <alignment horizontal="right" vertical="center"/>
      <protection locked="0"/>
    </xf>
    <xf numFmtId="191" fontId="26" fillId="34" borderId="126" xfId="107" applyNumberFormat="1" applyFont="1" applyFill="1" applyBorder="1" applyAlignment="1" applyProtection="1">
      <alignment vertical="center"/>
      <protection/>
    </xf>
    <xf numFmtId="191" fontId="26" fillId="35" borderId="109" xfId="107" applyNumberFormat="1" applyFont="1" applyFill="1" applyBorder="1" applyAlignment="1" applyProtection="1">
      <alignment horizontal="right" vertical="center"/>
      <protection locked="0"/>
    </xf>
    <xf numFmtId="191" fontId="26" fillId="0" borderId="127" xfId="107" applyNumberFormat="1" applyFont="1" applyFill="1" applyBorder="1" applyAlignment="1" applyProtection="1">
      <alignment vertical="center"/>
      <protection locked="0"/>
    </xf>
    <xf numFmtId="191" fontId="26" fillId="35" borderId="109" xfId="107" applyNumberFormat="1" applyFont="1" applyFill="1" applyBorder="1" applyAlignment="1" applyProtection="1">
      <alignment vertical="center"/>
      <protection locked="0"/>
    </xf>
    <xf numFmtId="191" fontId="26" fillId="0" borderId="128" xfId="107" applyNumberFormat="1" applyFont="1" applyFill="1" applyBorder="1" applyAlignment="1" applyProtection="1">
      <alignment vertical="center"/>
      <protection locked="0"/>
    </xf>
    <xf numFmtId="191" fontId="26" fillId="35" borderId="129" xfId="107" applyNumberFormat="1" applyFont="1" applyFill="1" applyBorder="1" applyAlignment="1" applyProtection="1">
      <alignment vertical="center"/>
      <protection locked="0"/>
    </xf>
    <xf numFmtId="191" fontId="26" fillId="35" borderId="125" xfId="107" applyNumberFormat="1" applyFont="1" applyFill="1" applyBorder="1" applyAlignment="1" applyProtection="1">
      <alignment vertical="center"/>
      <protection locked="0"/>
    </xf>
    <xf numFmtId="191" fontId="26" fillId="35" borderId="43" xfId="107" applyNumberFormat="1" applyFont="1" applyFill="1" applyBorder="1" applyAlignment="1" applyProtection="1">
      <alignment vertical="center"/>
      <protection locked="0"/>
    </xf>
    <xf numFmtId="191" fontId="26" fillId="34" borderId="130" xfId="107" applyNumberFormat="1" applyFont="1" applyFill="1" applyBorder="1" applyAlignment="1" applyProtection="1">
      <alignment vertical="center"/>
      <protection locked="0"/>
    </xf>
    <xf numFmtId="191" fontId="26" fillId="0" borderId="80" xfId="107" applyNumberFormat="1" applyFont="1" applyFill="1" applyBorder="1" applyAlignment="1" applyProtection="1">
      <alignment vertical="center"/>
      <protection locked="0"/>
    </xf>
    <xf numFmtId="191" fontId="26" fillId="34" borderId="109" xfId="107" applyNumberFormat="1" applyFont="1" applyFill="1" applyBorder="1" applyAlignment="1" applyProtection="1">
      <alignment vertical="center"/>
      <protection locked="0"/>
    </xf>
    <xf numFmtId="191" fontId="26" fillId="34" borderId="129" xfId="107" applyNumberFormat="1" applyFont="1" applyFill="1" applyBorder="1" applyAlignment="1" applyProtection="1">
      <alignment vertical="center"/>
      <protection locked="0"/>
    </xf>
    <xf numFmtId="191" fontId="26" fillId="0" borderId="81" xfId="107" applyNumberFormat="1" applyFont="1" applyFill="1" applyBorder="1" applyAlignment="1" applyProtection="1">
      <alignment vertical="center"/>
      <protection/>
    </xf>
    <xf numFmtId="191" fontId="26" fillId="30" borderId="131" xfId="107" applyNumberFormat="1" applyFont="1" applyFill="1" applyBorder="1" applyAlignment="1" applyProtection="1">
      <alignment horizontal="right" vertical="center" wrapText="1"/>
      <protection/>
    </xf>
    <xf numFmtId="191" fontId="26" fillId="34" borderId="132" xfId="107" applyNumberFormat="1" applyFont="1" applyFill="1" applyBorder="1" applyAlignment="1" applyProtection="1">
      <alignment vertical="center"/>
      <protection/>
    </xf>
    <xf numFmtId="191" fontId="26" fillId="35" borderId="89" xfId="0" applyNumberFormat="1" applyFont="1" applyFill="1" applyBorder="1" applyAlignment="1" applyProtection="1">
      <alignment horizontal="center" vertical="center"/>
      <protection/>
    </xf>
    <xf numFmtId="191" fontId="26" fillId="34" borderId="133" xfId="107" applyNumberFormat="1" applyFont="1" applyFill="1" applyBorder="1" applyAlignment="1" applyProtection="1">
      <alignment vertical="center"/>
      <protection/>
    </xf>
    <xf numFmtId="191" fontId="26" fillId="35" borderId="134" xfId="0" applyNumberFormat="1" applyFont="1" applyFill="1" applyBorder="1" applyAlignment="1" applyProtection="1">
      <alignment horizontal="center" vertical="center"/>
      <protection/>
    </xf>
    <xf numFmtId="174" fontId="82" fillId="38" borderId="135" xfId="0" applyNumberFormat="1" applyFont="1" applyFill="1" applyBorder="1" applyAlignment="1" applyProtection="1">
      <alignment horizontal="center" vertical="center" wrapText="1"/>
      <protection/>
    </xf>
    <xf numFmtId="174" fontId="82" fillId="36" borderId="135" xfId="0" applyNumberFormat="1" applyFont="1" applyFill="1" applyBorder="1" applyAlignment="1" applyProtection="1">
      <alignment horizontal="center" vertical="center" wrapText="1"/>
      <protection/>
    </xf>
    <xf numFmtId="174" fontId="82" fillId="36" borderId="136" xfId="0" applyNumberFormat="1" applyFont="1" applyFill="1" applyBorder="1" applyAlignment="1" applyProtection="1">
      <alignment horizontal="center" vertical="center" wrapText="1"/>
      <protection/>
    </xf>
    <xf numFmtId="174" fontId="26" fillId="34" borderId="78" xfId="0" applyNumberFormat="1" applyFont="1" applyFill="1" applyBorder="1" applyAlignment="1" applyProtection="1">
      <alignment horizontal="center" vertical="center"/>
      <protection/>
    </xf>
    <xf numFmtId="183" fontId="26" fillId="34" borderId="36" xfId="0" applyNumberFormat="1" applyFont="1" applyFill="1" applyBorder="1" applyAlignment="1" applyProtection="1">
      <alignment horizontal="center" vertical="center"/>
      <protection/>
    </xf>
    <xf numFmtId="174" fontId="82" fillId="0" borderId="46" xfId="0" applyNumberFormat="1" applyFont="1" applyFill="1" applyBorder="1" applyAlignment="1" applyProtection="1">
      <alignment horizontal="center" vertical="center" wrapText="1"/>
      <protection/>
    </xf>
    <xf numFmtId="174" fontId="82" fillId="0" borderId="25" xfId="0" applyNumberFormat="1" applyFont="1" applyFill="1" applyBorder="1" applyAlignment="1" applyProtection="1">
      <alignment horizontal="center" vertical="center" wrapText="1"/>
      <protection/>
    </xf>
    <xf numFmtId="174" fontId="82" fillId="0" borderId="65" xfId="0" applyNumberFormat="1" applyFont="1" applyFill="1" applyBorder="1" applyAlignment="1" applyProtection="1">
      <alignment horizontal="center" vertical="center" wrapText="1"/>
      <protection/>
    </xf>
    <xf numFmtId="174" fontId="26" fillId="34" borderId="137" xfId="0" applyNumberFormat="1" applyFont="1" applyFill="1" applyBorder="1" applyAlignment="1" applyProtection="1">
      <alignment horizontal="center" vertical="center"/>
      <protection/>
    </xf>
    <xf numFmtId="183" fontId="25" fillId="35" borderId="138" xfId="0" applyNumberFormat="1" applyFont="1" applyFill="1" applyBorder="1" applyAlignment="1" applyProtection="1">
      <alignment vertical="center"/>
      <protection/>
    </xf>
    <xf numFmtId="174" fontId="26" fillId="30" borderId="103" xfId="107" applyNumberFormat="1" applyFont="1" applyFill="1" applyBorder="1" applyAlignment="1" applyProtection="1">
      <alignment horizontal="left" vertical="center"/>
      <protection/>
    </xf>
    <xf numFmtId="183" fontId="26" fillId="34" borderId="132" xfId="107" applyNumberFormat="1" applyFont="1" applyFill="1" applyBorder="1" applyAlignment="1" applyProtection="1">
      <alignment horizontal="left" vertical="center"/>
      <protection/>
    </xf>
    <xf numFmtId="183" fontId="25" fillId="34" borderId="139" xfId="0" applyNumberFormat="1" applyFont="1" applyFill="1" applyBorder="1" applyAlignment="1" applyProtection="1">
      <alignment vertical="center" wrapText="1"/>
      <protection/>
    </xf>
    <xf numFmtId="183" fontId="25" fillId="35" borderId="140" xfId="0" applyNumberFormat="1" applyFont="1" applyFill="1" applyBorder="1" applyAlignment="1" applyProtection="1">
      <alignment vertical="center"/>
      <protection/>
    </xf>
    <xf numFmtId="192" fontId="86" fillId="34" borderId="141" xfId="107" applyNumberFormat="1" applyFont="1" applyFill="1" applyBorder="1" applyAlignment="1" applyProtection="1">
      <alignment horizontal="right" vertical="center"/>
      <protection/>
    </xf>
    <xf numFmtId="192" fontId="86" fillId="34" borderId="130" xfId="107" applyNumberFormat="1" applyFont="1" applyFill="1" applyBorder="1" applyAlignment="1" applyProtection="1">
      <alignment horizontal="right" vertical="center"/>
      <protection/>
    </xf>
    <xf numFmtId="192" fontId="86" fillId="34" borderId="142" xfId="107" applyNumberFormat="1" applyFont="1" applyFill="1" applyBorder="1" applyAlignment="1" applyProtection="1">
      <alignment horizontal="right" vertical="center"/>
      <protection/>
    </xf>
    <xf numFmtId="192" fontId="86" fillId="34" borderId="109" xfId="107" applyNumberFormat="1" applyFont="1" applyFill="1" applyBorder="1" applyAlignment="1" applyProtection="1">
      <alignment horizontal="right" vertical="center"/>
      <protection/>
    </xf>
    <xf numFmtId="192" fontId="86" fillId="34" borderId="143" xfId="107" applyNumberFormat="1" applyFont="1" applyFill="1" applyBorder="1" applyAlignment="1" applyProtection="1">
      <alignment horizontal="right" vertical="center"/>
      <protection/>
    </xf>
    <xf numFmtId="192" fontId="86" fillId="34" borderId="129" xfId="107" applyNumberFormat="1" applyFont="1" applyFill="1" applyBorder="1" applyAlignment="1" applyProtection="1">
      <alignment horizontal="right" vertical="center"/>
      <protection/>
    </xf>
    <xf numFmtId="192" fontId="86" fillId="34" borderId="144" xfId="107" applyNumberFormat="1" applyFont="1" applyFill="1" applyBorder="1" applyAlignment="1" applyProtection="1">
      <alignment vertical="center"/>
      <protection/>
    </xf>
    <xf numFmtId="192" fontId="86" fillId="34" borderId="125" xfId="107" applyNumberFormat="1" applyFont="1" applyFill="1" applyBorder="1" applyAlignment="1" applyProtection="1">
      <alignment horizontal="right" vertical="center"/>
      <protection/>
    </xf>
    <xf numFmtId="192" fontId="86" fillId="34" borderId="127" xfId="107" applyNumberFormat="1" applyFont="1" applyFill="1" applyBorder="1" applyAlignment="1" applyProtection="1">
      <alignment vertical="center"/>
      <protection/>
    </xf>
    <xf numFmtId="192" fontId="86" fillId="34" borderId="109" xfId="107" applyNumberFormat="1" applyFont="1" applyFill="1" applyBorder="1" applyAlignment="1" applyProtection="1">
      <alignment vertical="center"/>
      <protection/>
    </xf>
    <xf numFmtId="192" fontId="86" fillId="34" borderId="145" xfId="107" applyNumberFormat="1" applyFont="1" applyFill="1" applyBorder="1" applyAlignment="1" applyProtection="1">
      <alignment vertical="center"/>
      <protection/>
    </xf>
    <xf numFmtId="192" fontId="86" fillId="34" borderId="129" xfId="107" applyNumberFormat="1" applyFont="1" applyFill="1" applyBorder="1" applyAlignment="1" applyProtection="1">
      <alignment vertical="center"/>
      <protection/>
    </xf>
    <xf numFmtId="192" fontId="86" fillId="34" borderId="146" xfId="107" applyNumberFormat="1" applyFont="1" applyFill="1" applyBorder="1" applyAlignment="1" applyProtection="1">
      <alignment vertical="center"/>
      <protection/>
    </xf>
    <xf numFmtId="192" fontId="86" fillId="34" borderId="130" xfId="107" applyNumberFormat="1" applyFont="1" applyFill="1" applyBorder="1" applyAlignment="1" applyProtection="1">
      <alignment vertical="center"/>
      <protection/>
    </xf>
    <xf numFmtId="192" fontId="86" fillId="34" borderId="128" xfId="107" applyNumberFormat="1" applyFont="1" applyFill="1" applyBorder="1" applyAlignment="1" applyProtection="1">
      <alignment vertical="center"/>
      <protection/>
    </xf>
    <xf numFmtId="192" fontId="86" fillId="34" borderId="147" xfId="107" applyNumberFormat="1" applyFont="1" applyFill="1" applyBorder="1" applyAlignment="1" applyProtection="1">
      <alignment vertical="center"/>
      <protection/>
    </xf>
    <xf numFmtId="192" fontId="86" fillId="34" borderId="148" xfId="107" applyNumberFormat="1" applyFont="1" applyFill="1" applyBorder="1" applyAlignment="1" applyProtection="1">
      <alignment vertical="center"/>
      <protection/>
    </xf>
    <xf numFmtId="192" fontId="86" fillId="34" borderId="149" xfId="107" applyNumberFormat="1" applyFont="1" applyFill="1" applyBorder="1" applyAlignment="1" applyProtection="1">
      <alignment vertical="center"/>
      <protection/>
    </xf>
    <xf numFmtId="192" fontId="87" fillId="34" borderId="29" xfId="0" applyNumberFormat="1" applyFont="1" applyFill="1" applyBorder="1" applyAlignment="1" applyProtection="1">
      <alignment horizontal="center" vertical="center"/>
      <protection/>
    </xf>
    <xf numFmtId="192" fontId="87" fillId="34" borderId="150" xfId="0" applyNumberFormat="1" applyFont="1" applyFill="1" applyBorder="1" applyAlignment="1" applyProtection="1">
      <alignment horizontal="center" vertical="center"/>
      <protection/>
    </xf>
    <xf numFmtId="192" fontId="87" fillId="35" borderId="73" xfId="0" applyNumberFormat="1" applyFont="1" applyFill="1" applyBorder="1" applyAlignment="1" applyProtection="1">
      <alignment vertical="center"/>
      <protection/>
    </xf>
    <xf numFmtId="192" fontId="87" fillId="35" borderId="29" xfId="0" applyNumberFormat="1" applyFont="1" applyFill="1" applyBorder="1" applyAlignment="1" applyProtection="1">
      <alignment vertical="center"/>
      <protection/>
    </xf>
    <xf numFmtId="192" fontId="87" fillId="34" borderId="151" xfId="0" applyNumberFormat="1" applyFont="1" applyFill="1" applyBorder="1" applyAlignment="1" applyProtection="1">
      <alignment vertical="center"/>
      <protection/>
    </xf>
    <xf numFmtId="192" fontId="87" fillId="34" borderId="113" xfId="0" applyNumberFormat="1" applyFont="1" applyFill="1" applyBorder="1" applyAlignment="1" applyProtection="1">
      <alignment vertical="center"/>
      <protection/>
    </xf>
    <xf numFmtId="192" fontId="87" fillId="35" borderId="152" xfId="0" applyNumberFormat="1" applyFont="1" applyFill="1" applyBorder="1" applyAlignment="1" applyProtection="1">
      <alignment vertical="center"/>
      <protection/>
    </xf>
    <xf numFmtId="192" fontId="87" fillId="35" borderId="89" xfId="0" applyNumberFormat="1" applyFont="1" applyFill="1" applyBorder="1" applyAlignment="1" applyProtection="1">
      <alignment vertical="center"/>
      <protection/>
    </xf>
    <xf numFmtId="192" fontId="25" fillId="34" borderId="91" xfId="0" applyNumberFormat="1" applyFont="1" applyFill="1" applyBorder="1" applyAlignment="1" applyProtection="1">
      <alignment horizontal="center" vertical="center"/>
      <protection/>
    </xf>
    <xf numFmtId="192" fontId="25" fillId="35" borderId="153" xfId="0" applyNumberFormat="1" applyFont="1" applyFill="1" applyBorder="1" applyAlignment="1" applyProtection="1">
      <alignment vertical="center"/>
      <protection/>
    </xf>
    <xf numFmtId="192" fontId="25" fillId="34" borderId="154" xfId="0" applyNumberFormat="1" applyFont="1" applyFill="1" applyBorder="1" applyAlignment="1" applyProtection="1">
      <alignment vertical="center"/>
      <protection/>
    </xf>
    <xf numFmtId="192" fontId="25" fillId="35" borderId="155" xfId="0" applyNumberFormat="1" applyFont="1" applyFill="1" applyBorder="1" applyAlignment="1" applyProtection="1">
      <alignment vertical="center"/>
      <protection/>
    </xf>
    <xf numFmtId="192" fontId="26" fillId="35" borderId="156" xfId="107" applyNumberFormat="1" applyFont="1" applyFill="1" applyBorder="1" applyAlignment="1" applyProtection="1">
      <alignment horizontal="right" vertical="center"/>
      <protection/>
    </xf>
    <xf numFmtId="192" fontId="26" fillId="34" borderId="125" xfId="107" applyNumberFormat="1" applyFont="1" applyFill="1" applyBorder="1" applyAlignment="1" applyProtection="1">
      <alignment horizontal="right" vertical="center"/>
      <protection/>
    </xf>
    <xf numFmtId="192" fontId="26" fillId="35" borderId="142" xfId="107" applyNumberFormat="1" applyFont="1" applyFill="1" applyBorder="1" applyAlignment="1" applyProtection="1">
      <alignment horizontal="right" vertical="center"/>
      <protection/>
    </xf>
    <xf numFmtId="192" fontId="26" fillId="34" borderId="109" xfId="107" applyNumberFormat="1" applyFont="1" applyFill="1" applyBorder="1" applyAlignment="1" applyProtection="1">
      <alignment horizontal="right" vertical="center"/>
      <protection/>
    </xf>
    <xf numFmtId="192" fontId="26" fillId="35" borderId="157" xfId="107" applyNumberFormat="1" applyFont="1" applyFill="1" applyBorder="1" applyAlignment="1" applyProtection="1">
      <alignment horizontal="right" vertical="center"/>
      <protection/>
    </xf>
    <xf numFmtId="192" fontId="26" fillId="34" borderId="43" xfId="107" applyNumberFormat="1" applyFont="1" applyFill="1" applyBorder="1" applyAlignment="1" applyProtection="1">
      <alignment horizontal="right" vertical="center"/>
      <protection/>
    </xf>
    <xf numFmtId="192" fontId="26" fillId="31" borderId="158" xfId="107" applyNumberFormat="1" applyFont="1" applyFill="1" applyBorder="1" applyAlignment="1" applyProtection="1">
      <alignment vertical="center"/>
      <protection/>
    </xf>
    <xf numFmtId="192" fontId="25" fillId="31" borderId="90" xfId="0" applyNumberFormat="1" applyFont="1" applyFill="1" applyBorder="1" applyAlignment="1" applyProtection="1">
      <alignment vertical="center"/>
      <protection/>
    </xf>
    <xf numFmtId="192" fontId="26" fillId="31" borderId="159" xfId="107" applyNumberFormat="1" applyFont="1" applyFill="1" applyBorder="1" applyAlignment="1" applyProtection="1">
      <alignment vertical="center"/>
      <protection/>
    </xf>
    <xf numFmtId="192" fontId="26" fillId="31" borderId="43" xfId="107" applyNumberFormat="1" applyFont="1" applyFill="1" applyBorder="1" applyAlignment="1" applyProtection="1">
      <alignment vertical="center"/>
      <protection/>
    </xf>
    <xf numFmtId="192" fontId="26" fillId="31" borderId="160" xfId="107" applyNumberFormat="1" applyFont="1" applyFill="1" applyBorder="1" applyAlignment="1" applyProtection="1">
      <alignment vertical="center"/>
      <protection/>
    </xf>
    <xf numFmtId="192" fontId="25" fillId="31" borderId="108" xfId="0" applyNumberFormat="1" applyFont="1" applyFill="1" applyBorder="1" applyAlignment="1" applyProtection="1">
      <alignment vertical="center"/>
      <protection/>
    </xf>
    <xf numFmtId="192" fontId="25" fillId="34" borderId="29" xfId="0" applyNumberFormat="1" applyFont="1" applyFill="1" applyBorder="1" applyAlignment="1" applyProtection="1">
      <alignment horizontal="center" vertical="center"/>
      <protection/>
    </xf>
    <xf numFmtId="192" fontId="25" fillId="34" borderId="88" xfId="0" applyNumberFormat="1" applyFont="1" applyFill="1" applyBorder="1" applyAlignment="1" applyProtection="1">
      <alignment horizontal="center" vertical="center"/>
      <protection/>
    </xf>
    <xf numFmtId="192" fontId="26" fillId="35" borderId="146" xfId="107" applyNumberFormat="1" applyFont="1" applyFill="1" applyBorder="1" applyAlignment="1" applyProtection="1">
      <alignment vertical="center"/>
      <protection/>
    </xf>
    <xf numFmtId="192" fontId="26" fillId="34" borderId="38" xfId="107" applyNumberFormat="1" applyFont="1" applyFill="1" applyBorder="1" applyAlignment="1" applyProtection="1">
      <alignment horizontal="right" vertical="center"/>
      <protection/>
    </xf>
    <xf numFmtId="192" fontId="26" fillId="35" borderId="127" xfId="107" applyNumberFormat="1" applyFont="1" applyFill="1" applyBorder="1" applyAlignment="1" applyProtection="1">
      <alignment vertical="center"/>
      <protection/>
    </xf>
    <xf numFmtId="192" fontId="26" fillId="34" borderId="161" xfId="107" applyNumberFormat="1" applyFont="1" applyFill="1" applyBorder="1" applyAlignment="1" applyProtection="1">
      <alignment vertical="center"/>
      <protection/>
    </xf>
    <xf numFmtId="192" fontId="26" fillId="35" borderId="128" xfId="107" applyNumberFormat="1" applyFont="1" applyFill="1" applyBorder="1" applyAlignment="1" applyProtection="1">
      <alignment vertical="center"/>
      <protection/>
    </xf>
    <xf numFmtId="192" fontId="26" fillId="34" borderId="162" xfId="107" applyNumberFormat="1" applyFont="1" applyFill="1" applyBorder="1" applyAlignment="1" applyProtection="1">
      <alignment vertical="center"/>
      <protection/>
    </xf>
    <xf numFmtId="192" fontId="25" fillId="34" borderId="62" xfId="0" applyNumberFormat="1" applyFont="1" applyFill="1" applyBorder="1" applyAlignment="1" applyProtection="1">
      <alignment horizontal="center" vertical="center"/>
      <protection/>
    </xf>
    <xf numFmtId="192" fontId="25" fillId="34" borderId="59" xfId="0" applyNumberFormat="1" applyFont="1" applyFill="1" applyBorder="1" applyAlignment="1" applyProtection="1">
      <alignment horizontal="center" vertical="center"/>
      <protection/>
    </xf>
    <xf numFmtId="192" fontId="26" fillId="34" borderId="146" xfId="107" applyNumberFormat="1" applyFont="1" applyFill="1" applyBorder="1" applyAlignment="1" applyProtection="1">
      <alignment vertical="center"/>
      <protection/>
    </xf>
    <xf numFmtId="192" fontId="26" fillId="34" borderId="38" xfId="107" applyNumberFormat="1" applyFont="1" applyFill="1" applyBorder="1" applyAlignment="1" applyProtection="1">
      <alignment vertical="center"/>
      <protection/>
    </xf>
    <xf numFmtId="192" fontId="26" fillId="34" borderId="128" xfId="107" applyNumberFormat="1" applyFont="1" applyFill="1" applyBorder="1" applyAlignment="1" applyProtection="1">
      <alignment vertical="center"/>
      <protection/>
    </xf>
    <xf numFmtId="192" fontId="25" fillId="34" borderId="12" xfId="0" applyNumberFormat="1" applyFont="1" applyFill="1" applyBorder="1" applyAlignment="1" applyProtection="1">
      <alignment horizontal="center" vertical="center"/>
      <protection/>
    </xf>
    <xf numFmtId="192" fontId="29" fillId="41" borderId="0" xfId="0" applyNumberFormat="1" applyFont="1" applyFill="1" applyBorder="1" applyAlignment="1" applyProtection="1">
      <alignment vertical="center" wrapText="1"/>
      <protection locked="0"/>
    </xf>
    <xf numFmtId="192" fontId="26" fillId="34" borderId="130" xfId="107" applyNumberFormat="1" applyFont="1" applyFill="1" applyBorder="1" applyAlignment="1" applyProtection="1">
      <alignment vertical="center"/>
      <protection/>
    </xf>
    <xf numFmtId="192" fontId="26" fillId="34" borderId="127" xfId="107" applyNumberFormat="1" applyFont="1" applyFill="1" applyBorder="1" applyAlignment="1" applyProtection="1">
      <alignment vertical="center"/>
      <protection/>
    </xf>
    <xf numFmtId="192" fontId="26" fillId="34" borderId="109" xfId="107" applyNumberFormat="1" applyFont="1" applyFill="1" applyBorder="1" applyAlignment="1" applyProtection="1">
      <alignment vertical="center"/>
      <protection/>
    </xf>
    <xf numFmtId="192" fontId="26" fillId="34" borderId="129" xfId="107" applyNumberFormat="1" applyFont="1" applyFill="1" applyBorder="1" applyAlignment="1" applyProtection="1">
      <alignment vertical="center"/>
      <protection/>
    </xf>
    <xf numFmtId="192" fontId="25" fillId="34" borderId="62" xfId="107" applyNumberFormat="1" applyFont="1" applyFill="1" applyBorder="1" applyAlignment="1" applyProtection="1">
      <alignment horizontal="center" vertical="center"/>
      <protection/>
    </xf>
    <xf numFmtId="192" fontId="25" fillId="34" borderId="59" xfId="107" applyNumberFormat="1" applyFont="1" applyFill="1" applyBorder="1" applyAlignment="1" applyProtection="1">
      <alignment horizontal="center" vertical="center"/>
      <protection/>
    </xf>
    <xf numFmtId="192" fontId="25" fillId="34" borderId="33" xfId="0" applyNumberFormat="1" applyFont="1" applyFill="1" applyBorder="1" applyAlignment="1" applyProtection="1">
      <alignment horizontal="center" vertical="center"/>
      <protection/>
    </xf>
    <xf numFmtId="192" fontId="25" fillId="34" borderId="90" xfId="0" applyNumberFormat="1" applyFont="1" applyFill="1" applyBorder="1" applyAlignment="1" applyProtection="1">
      <alignment horizontal="center" vertical="center"/>
      <protection/>
    </xf>
    <xf numFmtId="192" fontId="26" fillId="34" borderId="147" xfId="107" applyNumberFormat="1" applyFont="1" applyFill="1" applyBorder="1" applyAlignment="1" applyProtection="1">
      <alignment vertical="center"/>
      <protection/>
    </xf>
    <xf numFmtId="192" fontId="26" fillId="34" borderId="163" xfId="107" applyNumberFormat="1" applyFont="1" applyFill="1" applyBorder="1" applyAlignment="1" applyProtection="1">
      <alignment vertical="center"/>
      <protection/>
    </xf>
    <xf numFmtId="192" fontId="25" fillId="35" borderId="164" xfId="0" applyNumberFormat="1" applyFont="1" applyFill="1" applyBorder="1" applyAlignment="1" applyProtection="1">
      <alignment vertical="center"/>
      <protection/>
    </xf>
    <xf numFmtId="192" fontId="25" fillId="35" borderId="165" xfId="0" applyNumberFormat="1" applyFont="1" applyFill="1" applyBorder="1" applyAlignment="1" applyProtection="1">
      <alignment vertical="center"/>
      <protection/>
    </xf>
    <xf numFmtId="192" fontId="26" fillId="34" borderId="156" xfId="107" applyNumberFormat="1" applyFont="1" applyFill="1" applyBorder="1" applyAlignment="1" applyProtection="1">
      <alignment horizontal="right" vertical="center"/>
      <protection/>
    </xf>
    <xf numFmtId="192" fontId="26" fillId="34" borderId="166" xfId="107" applyNumberFormat="1" applyFont="1" applyFill="1" applyBorder="1" applyAlignment="1" applyProtection="1">
      <alignment horizontal="right" vertical="center"/>
      <protection/>
    </xf>
    <xf numFmtId="192" fontId="26" fillId="34" borderId="142" xfId="107" applyNumberFormat="1" applyFont="1" applyFill="1" applyBorder="1" applyAlignment="1" applyProtection="1">
      <alignment horizontal="right" vertical="center"/>
      <protection/>
    </xf>
    <xf numFmtId="192" fontId="26" fillId="34" borderId="161" xfId="107" applyNumberFormat="1" applyFont="1" applyFill="1" applyBorder="1" applyAlignment="1" applyProtection="1">
      <alignment horizontal="right" vertical="center"/>
      <protection/>
    </xf>
    <xf numFmtId="192" fontId="26" fillId="34" borderId="143" xfId="107" applyNumberFormat="1" applyFont="1" applyFill="1" applyBorder="1" applyAlignment="1" applyProtection="1">
      <alignment horizontal="right" vertical="center"/>
      <protection/>
    </xf>
    <xf numFmtId="192" fontId="26" fillId="34" borderId="162" xfId="107" applyNumberFormat="1" applyFont="1" applyFill="1" applyBorder="1" applyAlignment="1" applyProtection="1">
      <alignment horizontal="right" vertical="center"/>
      <protection/>
    </xf>
    <xf numFmtId="192" fontId="26" fillId="31" borderId="52" xfId="107" applyNumberFormat="1" applyFont="1" applyFill="1" applyBorder="1" applyAlignment="1" applyProtection="1">
      <alignment vertical="center"/>
      <protection/>
    </xf>
    <xf numFmtId="192" fontId="25" fillId="31" borderId="33" xfId="0" applyNumberFormat="1" applyFont="1" applyFill="1" applyBorder="1" applyAlignment="1" applyProtection="1">
      <alignment vertical="center"/>
      <protection/>
    </xf>
    <xf numFmtId="192" fontId="26" fillId="31" borderId="58" xfId="107" applyNumberFormat="1" applyFont="1" applyFill="1" applyBorder="1" applyAlignment="1" applyProtection="1">
      <alignment vertical="center"/>
      <protection/>
    </xf>
    <xf numFmtId="192" fontId="26" fillId="31" borderId="167" xfId="107" applyNumberFormat="1" applyFont="1" applyFill="1" applyBorder="1" applyAlignment="1" applyProtection="1">
      <alignment vertical="center"/>
      <protection/>
    </xf>
    <xf numFmtId="192" fontId="26" fillId="31" borderId="168" xfId="107" applyNumberFormat="1" applyFont="1" applyFill="1" applyBorder="1" applyAlignment="1" applyProtection="1">
      <alignment vertical="center"/>
      <protection/>
    </xf>
    <xf numFmtId="192" fontId="25" fillId="31" borderId="104" xfId="0" applyNumberFormat="1" applyFont="1" applyFill="1" applyBorder="1" applyAlignment="1" applyProtection="1">
      <alignment vertical="center"/>
      <protection/>
    </xf>
    <xf numFmtId="192" fontId="25" fillId="34" borderId="60" xfId="0" applyNumberFormat="1" applyFont="1" applyFill="1" applyBorder="1" applyAlignment="1" applyProtection="1">
      <alignment horizontal="center" vertical="center"/>
      <protection/>
    </xf>
    <xf numFmtId="192" fontId="26" fillId="34" borderId="130" xfId="107" applyNumberFormat="1" applyFont="1" applyFill="1" applyBorder="1" applyAlignment="1" applyProtection="1">
      <alignment horizontal="right" vertical="center"/>
      <protection/>
    </xf>
    <xf numFmtId="192" fontId="26" fillId="34" borderId="145" xfId="107" applyNumberFormat="1" applyFont="1" applyFill="1" applyBorder="1" applyAlignment="1" applyProtection="1">
      <alignment vertical="center"/>
      <protection/>
    </xf>
    <xf numFmtId="192" fontId="26" fillId="34" borderId="133" xfId="107" applyNumberFormat="1" applyFont="1" applyFill="1" applyBorder="1" applyAlignment="1" applyProtection="1">
      <alignment vertical="center"/>
      <protection/>
    </xf>
    <xf numFmtId="192" fontId="26" fillId="34" borderId="43" xfId="107" applyNumberFormat="1" applyFont="1" applyFill="1" applyBorder="1" applyAlignment="1" applyProtection="1">
      <alignment vertical="center"/>
      <protection/>
    </xf>
    <xf numFmtId="192" fontId="25" fillId="34" borderId="169" xfId="0" applyNumberFormat="1" applyFont="1" applyFill="1" applyBorder="1" applyAlignment="1" applyProtection="1">
      <alignment horizontal="center" vertical="center"/>
      <protection/>
    </xf>
    <xf numFmtId="192" fontId="25" fillId="34" borderId="91" xfId="107" applyNumberFormat="1" applyFont="1" applyFill="1" applyBorder="1" applyAlignment="1" applyProtection="1">
      <alignment horizontal="center" vertical="center"/>
      <protection/>
    </xf>
    <xf numFmtId="192" fontId="25" fillId="34" borderId="68" xfId="107" applyNumberFormat="1" applyFont="1" applyFill="1" applyBorder="1" applyAlignment="1" applyProtection="1">
      <alignment horizontal="center" vertical="center"/>
      <protection/>
    </xf>
    <xf numFmtId="192" fontId="25" fillId="34" borderId="52" xfId="0" applyNumberFormat="1" applyFont="1" applyFill="1" applyBorder="1" applyAlignment="1" applyProtection="1">
      <alignment horizontal="center" vertical="center"/>
      <protection/>
    </xf>
    <xf numFmtId="192" fontId="25" fillId="35" borderId="153" xfId="0" applyNumberFormat="1" applyFont="1" applyFill="1" applyBorder="1" applyAlignment="1" applyProtection="1">
      <alignment horizontal="center" vertical="center"/>
      <protection/>
    </xf>
    <xf numFmtId="192" fontId="25" fillId="34" borderId="154" xfId="0" applyNumberFormat="1" applyFont="1" applyFill="1" applyBorder="1" applyAlignment="1" applyProtection="1">
      <alignment horizontal="center" vertical="center"/>
      <protection/>
    </xf>
    <xf numFmtId="192" fontId="25" fillId="35" borderId="155" xfId="0" applyNumberFormat="1" applyFont="1" applyFill="1" applyBorder="1" applyAlignment="1" applyProtection="1">
      <alignment horizontal="center" vertical="center"/>
      <protection/>
    </xf>
    <xf numFmtId="192" fontId="25" fillId="35" borderId="165" xfId="0" applyNumberFormat="1" applyFont="1" applyFill="1" applyBorder="1" applyAlignment="1" applyProtection="1">
      <alignment horizontal="center" vertical="center"/>
      <protection/>
    </xf>
    <xf numFmtId="191" fontId="26" fillId="29" borderId="170" xfId="0" applyNumberFormat="1" applyFont="1" applyFill="1" applyBorder="1" applyAlignment="1" applyProtection="1">
      <alignment horizontal="right" vertical="center" wrapText="1"/>
      <protection locked="0"/>
    </xf>
    <xf numFmtId="191" fontId="26" fillId="34" borderId="125" xfId="107" applyNumberFormat="1" applyFont="1" applyFill="1" applyBorder="1" applyAlignment="1" applyProtection="1">
      <alignment vertical="center"/>
      <protection locked="0"/>
    </xf>
    <xf numFmtId="191" fontId="26" fillId="0" borderId="80" xfId="107" applyNumberFormat="1" applyFont="1" applyFill="1" applyBorder="1" applyAlignment="1" applyProtection="1">
      <alignment horizontal="right" vertical="center"/>
      <protection locked="0"/>
    </xf>
    <xf numFmtId="191" fontId="26" fillId="30" borderId="80" xfId="107" applyNumberFormat="1" applyFont="1" applyFill="1" applyBorder="1" applyAlignment="1" applyProtection="1">
      <alignment horizontal="right" vertical="center" wrapText="1"/>
      <protection locked="0"/>
    </xf>
    <xf numFmtId="191" fontId="26" fillId="34" borderId="171" xfId="107" applyNumberFormat="1" applyFont="1" applyFill="1" applyBorder="1" applyAlignment="1" applyProtection="1">
      <alignment vertical="center"/>
      <protection/>
    </xf>
    <xf numFmtId="191" fontId="26" fillId="35" borderId="129" xfId="107" applyNumberFormat="1" applyFont="1" applyFill="1" applyBorder="1" applyAlignment="1" applyProtection="1">
      <alignment horizontal="right" vertical="center"/>
      <protection locked="0"/>
    </xf>
    <xf numFmtId="191" fontId="26" fillId="30" borderId="122" xfId="107" applyNumberFormat="1" applyFont="1" applyFill="1" applyBorder="1" applyAlignment="1" applyProtection="1">
      <alignment horizontal="right" vertical="center" wrapText="1"/>
      <protection locked="0"/>
    </xf>
    <xf numFmtId="191" fontId="26" fillId="35" borderId="172" xfId="107" applyNumberFormat="1" applyFont="1" applyFill="1" applyBorder="1" applyAlignment="1" applyProtection="1">
      <alignment vertical="center"/>
      <protection locked="0"/>
    </xf>
    <xf numFmtId="191" fontId="26" fillId="0" borderId="39" xfId="107" applyNumberFormat="1" applyFont="1" applyFill="1" applyBorder="1" applyAlignment="1" applyProtection="1">
      <alignment horizontal="right" vertical="center" wrapText="1"/>
      <protection locked="0"/>
    </xf>
    <xf numFmtId="191" fontId="26" fillId="0" borderId="80" xfId="107" applyNumberFormat="1" applyFont="1" applyFill="1" applyBorder="1" applyAlignment="1" applyProtection="1">
      <alignment horizontal="right" vertical="center" wrapText="1"/>
      <protection locked="0"/>
    </xf>
    <xf numFmtId="191" fontId="26" fillId="35" borderId="89" xfId="0" applyNumberFormat="1" applyFont="1" applyFill="1" applyBorder="1" applyAlignment="1" applyProtection="1">
      <alignment horizontal="right" vertical="center"/>
      <protection/>
    </xf>
    <xf numFmtId="191" fontId="26" fillId="0" borderId="44" xfId="107" applyNumberFormat="1" applyFont="1" applyFill="1" applyBorder="1" applyAlignment="1" applyProtection="1">
      <alignment horizontal="right" vertical="center" wrapText="1"/>
      <protection locked="0"/>
    </xf>
    <xf numFmtId="191" fontId="26" fillId="35" borderId="134" xfId="0" applyNumberFormat="1" applyFont="1" applyFill="1" applyBorder="1" applyAlignment="1" applyProtection="1">
      <alignment horizontal="right" vertical="center"/>
      <protection/>
    </xf>
    <xf numFmtId="191" fontId="26" fillId="35" borderId="173" xfId="0" applyNumberFormat="1" applyFont="1" applyFill="1" applyBorder="1" applyAlignment="1" applyProtection="1">
      <alignment horizontal="right" vertical="center"/>
      <protection/>
    </xf>
    <xf numFmtId="191" fontId="26" fillId="35" borderId="139" xfId="0" applyNumberFormat="1" applyFont="1" applyFill="1" applyBorder="1" applyAlignment="1" applyProtection="1">
      <alignment horizontal="right" vertical="center"/>
      <protection/>
    </xf>
    <xf numFmtId="191" fontId="26" fillId="35" borderId="174" xfId="0" applyNumberFormat="1" applyFont="1" applyFill="1" applyBorder="1" applyAlignment="1" applyProtection="1">
      <alignment horizontal="right" vertical="center"/>
      <protection/>
    </xf>
    <xf numFmtId="191" fontId="26" fillId="34" borderId="124" xfId="107" applyNumberFormat="1" applyFont="1" applyFill="1" applyBorder="1" applyAlignment="1" applyProtection="1">
      <alignment horizontal="right" vertical="center"/>
      <protection/>
    </xf>
    <xf numFmtId="191" fontId="26" fillId="34" borderId="126" xfId="107" applyNumberFormat="1" applyFont="1" applyFill="1" applyBorder="1" applyAlignment="1" applyProtection="1">
      <alignment horizontal="right" vertical="center"/>
      <protection/>
    </xf>
    <xf numFmtId="191" fontId="26" fillId="34" borderId="175" xfId="107" applyNumberFormat="1" applyFont="1" applyFill="1" applyBorder="1" applyAlignment="1" applyProtection="1">
      <alignment horizontal="right" vertical="center"/>
      <protection/>
    </xf>
    <xf numFmtId="174" fontId="25" fillId="31" borderId="176" xfId="107" applyNumberFormat="1" applyFont="1" applyFill="1" applyBorder="1" applyAlignment="1" applyProtection="1">
      <alignment horizontal="right" vertical="center"/>
      <protection/>
    </xf>
    <xf numFmtId="174" fontId="26" fillId="8" borderId="177" xfId="0" applyNumberFormat="1" applyFont="1" applyFill="1" applyBorder="1" applyAlignment="1" applyProtection="1">
      <alignment horizontal="right" vertical="center"/>
      <protection/>
    </xf>
    <xf numFmtId="174" fontId="25" fillId="31" borderId="178" xfId="107" applyNumberFormat="1" applyFont="1" applyFill="1" applyBorder="1" applyAlignment="1" applyProtection="1">
      <alignment horizontal="right" vertical="center"/>
      <protection/>
    </xf>
    <xf numFmtId="191" fontId="26" fillId="34" borderId="117" xfId="107" applyNumberFormat="1" applyFont="1" applyFill="1" applyBorder="1" applyAlignment="1" applyProtection="1">
      <alignment horizontal="right" vertical="center"/>
      <protection/>
    </xf>
    <xf numFmtId="191" fontId="26" fillId="34" borderId="118" xfId="107" applyNumberFormat="1" applyFont="1" applyFill="1" applyBorder="1" applyAlignment="1" applyProtection="1">
      <alignment horizontal="right" vertical="center"/>
      <protection/>
    </xf>
    <xf numFmtId="191" fontId="26" fillId="34" borderId="179" xfId="107" applyNumberFormat="1" applyFont="1" applyFill="1" applyBorder="1" applyAlignment="1" applyProtection="1">
      <alignment horizontal="right" vertical="center"/>
      <protection/>
    </xf>
    <xf numFmtId="191" fontId="26" fillId="34" borderId="134" xfId="107" applyNumberFormat="1" applyFont="1" applyFill="1" applyBorder="1" applyAlignment="1" applyProtection="1">
      <alignment horizontal="right" vertical="center"/>
      <protection/>
    </xf>
    <xf numFmtId="191" fontId="26" fillId="34" borderId="180" xfId="107" applyNumberFormat="1" applyFont="1" applyFill="1" applyBorder="1" applyAlignment="1" applyProtection="1">
      <alignment horizontal="right" vertical="center"/>
      <protection/>
    </xf>
    <xf numFmtId="191" fontId="26" fillId="34" borderId="132" xfId="107" applyNumberFormat="1" applyFont="1" applyFill="1" applyBorder="1" applyAlignment="1" applyProtection="1">
      <alignment horizontal="right" vertical="center"/>
      <protection/>
    </xf>
    <xf numFmtId="192" fontId="26" fillId="35" borderId="144" xfId="107" applyNumberFormat="1" applyFont="1" applyFill="1" applyBorder="1" applyAlignment="1" applyProtection="1">
      <alignment horizontal="right" vertical="center"/>
      <protection/>
    </xf>
    <xf numFmtId="192" fontId="26" fillId="35" borderId="125" xfId="107" applyNumberFormat="1" applyFont="1" applyFill="1" applyBorder="1" applyAlignment="1" applyProtection="1">
      <alignment horizontal="right" vertical="center"/>
      <protection/>
    </xf>
    <xf numFmtId="192" fontId="26" fillId="35" borderId="127" xfId="107" applyNumberFormat="1" applyFont="1" applyFill="1" applyBorder="1" applyAlignment="1" applyProtection="1">
      <alignment horizontal="right" vertical="center"/>
      <protection/>
    </xf>
    <xf numFmtId="192" fontId="26" fillId="35" borderId="109" xfId="107" applyNumberFormat="1" applyFont="1" applyFill="1" applyBorder="1" applyAlignment="1" applyProtection="1">
      <alignment horizontal="right" vertical="center"/>
      <protection/>
    </xf>
    <xf numFmtId="192" fontId="26" fillId="35" borderId="128" xfId="107" applyNumberFormat="1" applyFont="1" applyFill="1" applyBorder="1" applyAlignment="1" applyProtection="1">
      <alignment horizontal="right" vertical="center"/>
      <protection/>
    </xf>
    <xf numFmtId="192" fontId="26" fillId="35" borderId="129" xfId="107" applyNumberFormat="1" applyFont="1" applyFill="1" applyBorder="1" applyAlignment="1" applyProtection="1">
      <alignment horizontal="right" vertical="center"/>
      <protection/>
    </xf>
    <xf numFmtId="192" fontId="25" fillId="34" borderId="100" xfId="0" applyNumberFormat="1" applyFont="1" applyFill="1" applyBorder="1" applyAlignment="1" applyProtection="1">
      <alignment horizontal="center" vertical="center"/>
      <protection/>
    </xf>
    <xf numFmtId="192" fontId="83" fillId="40" borderId="68" xfId="0" applyNumberFormat="1" applyFont="1" applyFill="1" applyBorder="1" applyAlignment="1" applyProtection="1">
      <alignment vertical="center"/>
      <protection hidden="1" locked="0"/>
    </xf>
    <xf numFmtId="192" fontId="26" fillId="35" borderId="144" xfId="107" applyNumberFormat="1" applyFont="1" applyFill="1" applyBorder="1" applyAlignment="1" applyProtection="1">
      <alignment vertical="center"/>
      <protection/>
    </xf>
    <xf numFmtId="192" fontId="25" fillId="34" borderId="52" xfId="107" applyNumberFormat="1" applyFont="1" applyFill="1" applyBorder="1" applyAlignment="1" applyProtection="1">
      <alignment horizontal="center" vertical="center"/>
      <protection/>
    </xf>
    <xf numFmtId="192" fontId="26" fillId="34" borderId="81" xfId="107" applyNumberFormat="1" applyFont="1" applyFill="1" applyBorder="1" applyAlignment="1" applyProtection="1">
      <alignment vertical="center"/>
      <protection/>
    </xf>
    <xf numFmtId="192" fontId="25" fillId="34" borderId="84" xfId="0" applyNumberFormat="1" applyFont="1" applyFill="1" applyBorder="1" applyAlignment="1" applyProtection="1">
      <alignment horizontal="center" vertical="center"/>
      <protection/>
    </xf>
    <xf numFmtId="191" fontId="26" fillId="34" borderId="179" xfId="107" applyNumberFormat="1" applyFont="1" applyFill="1" applyBorder="1" applyAlignment="1" applyProtection="1">
      <alignment vertical="center"/>
      <protection/>
    </xf>
    <xf numFmtId="191" fontId="26" fillId="0" borderId="170" xfId="107" applyNumberFormat="1" applyFont="1" applyFill="1" applyBorder="1" applyAlignment="1" applyProtection="1">
      <alignment horizontal="right" vertical="center" wrapText="1"/>
      <protection locked="0"/>
    </xf>
    <xf numFmtId="191" fontId="26" fillId="30" borderId="121" xfId="107" applyNumberFormat="1" applyFont="1" applyFill="1" applyBorder="1" applyAlignment="1" applyProtection="1">
      <alignment horizontal="right" vertical="center" wrapText="1"/>
      <protection locked="0"/>
    </xf>
    <xf numFmtId="192" fontId="26" fillId="34" borderId="129" xfId="107" applyNumberFormat="1" applyFont="1" applyFill="1" applyBorder="1" applyAlignment="1" applyProtection="1">
      <alignment horizontal="right" vertical="center"/>
      <protection/>
    </xf>
    <xf numFmtId="192" fontId="25" fillId="31" borderId="54" xfId="0" applyNumberFormat="1" applyFont="1" applyFill="1" applyBorder="1" applyAlignment="1" applyProtection="1">
      <alignment vertical="center"/>
      <protection/>
    </xf>
    <xf numFmtId="192" fontId="25" fillId="34" borderId="53" xfId="0" applyNumberFormat="1" applyFont="1" applyFill="1" applyBorder="1" applyAlignment="1" applyProtection="1">
      <alignment horizontal="center" vertical="center"/>
      <protection/>
    </xf>
    <xf numFmtId="192" fontId="25" fillId="34" borderId="62" xfId="69" applyNumberFormat="1" applyFont="1" applyFill="1" applyBorder="1" applyAlignment="1" applyProtection="1">
      <alignment horizontal="center" vertical="center" wrapText="1"/>
      <protection/>
    </xf>
    <xf numFmtId="192" fontId="25" fillId="34" borderId="12" xfId="0" applyNumberFormat="1" applyFont="1" applyFill="1" applyBorder="1" applyAlignment="1" applyProtection="1">
      <alignment vertical="center"/>
      <protection/>
    </xf>
    <xf numFmtId="192" fontId="25" fillId="34" borderId="62" xfId="69" applyNumberFormat="1" applyFont="1" applyFill="1" applyBorder="1" applyAlignment="1" applyProtection="1">
      <alignment vertical="center" wrapText="1"/>
      <protection/>
    </xf>
    <xf numFmtId="191" fontId="88" fillId="34" borderId="180" xfId="107" applyNumberFormat="1" applyFont="1" applyFill="1" applyBorder="1" applyAlignment="1" applyProtection="1">
      <alignment vertical="center"/>
      <protection/>
    </xf>
    <xf numFmtId="191" fontId="26" fillId="0" borderId="144" xfId="107" applyNumberFormat="1" applyFont="1" applyFill="1" applyBorder="1" applyAlignment="1" applyProtection="1">
      <alignment horizontal="right" vertical="center"/>
      <protection locked="0"/>
    </xf>
    <xf numFmtId="191" fontId="26" fillId="0" borderId="127" xfId="107" applyNumberFormat="1" applyFont="1" applyFill="1" applyBorder="1" applyAlignment="1" applyProtection="1">
      <alignment horizontal="right" vertical="center"/>
      <protection locked="0"/>
    </xf>
    <xf numFmtId="191" fontId="26" fillId="0" borderId="128" xfId="107" applyNumberFormat="1" applyFont="1" applyFill="1" applyBorder="1" applyAlignment="1" applyProtection="1">
      <alignment horizontal="right" vertical="center"/>
      <protection locked="0"/>
    </xf>
    <xf numFmtId="191" fontId="26" fillId="0" borderId="122" xfId="107" applyNumberFormat="1" applyFont="1" applyFill="1" applyBorder="1" applyAlignment="1" applyProtection="1">
      <alignment horizontal="right" vertical="center" wrapText="1"/>
      <protection locked="0"/>
    </xf>
    <xf numFmtId="192" fontId="25" fillId="34" borderId="168" xfId="0" applyNumberFormat="1" applyFont="1" applyFill="1" applyBorder="1" applyAlignment="1" applyProtection="1">
      <alignment horizontal="center" vertical="center"/>
      <protection/>
    </xf>
    <xf numFmtId="192" fontId="26" fillId="34" borderId="144" xfId="107" applyNumberFormat="1" applyFont="1" applyFill="1" applyBorder="1" applyAlignment="1" applyProtection="1">
      <alignment vertical="center"/>
      <protection/>
    </xf>
    <xf numFmtId="191" fontId="29" fillId="41" borderId="0" xfId="0" applyNumberFormat="1" applyFont="1" applyFill="1" applyBorder="1" applyAlignment="1" applyProtection="1">
      <alignment vertical="center" wrapText="1"/>
      <protection locked="0"/>
    </xf>
    <xf numFmtId="191" fontId="89" fillId="34" borderId="180" xfId="107" applyNumberFormat="1" applyFont="1" applyFill="1" applyBorder="1" applyAlignment="1" applyProtection="1">
      <alignment vertical="center"/>
      <protection/>
    </xf>
    <xf numFmtId="191" fontId="26" fillId="35" borderId="132" xfId="0" applyNumberFormat="1" applyFont="1" applyFill="1" applyBorder="1" applyAlignment="1" applyProtection="1">
      <alignment vertical="center"/>
      <protection locked="0"/>
    </xf>
    <xf numFmtId="191" fontId="26" fillId="35" borderId="139" xfId="0" applyNumberFormat="1" applyFont="1" applyFill="1" applyBorder="1" applyAlignment="1" applyProtection="1">
      <alignment vertical="center"/>
      <protection locked="0"/>
    </xf>
    <xf numFmtId="191" fontId="89" fillId="34" borderId="118" xfId="107" applyNumberFormat="1" applyFont="1" applyFill="1" applyBorder="1" applyAlignment="1" applyProtection="1">
      <alignment vertical="center"/>
      <protection/>
    </xf>
    <xf numFmtId="191" fontId="89" fillId="34" borderId="179" xfId="107" applyNumberFormat="1" applyFont="1" applyFill="1" applyBorder="1" applyAlignment="1" applyProtection="1">
      <alignment vertical="center"/>
      <protection/>
    </xf>
    <xf numFmtId="191" fontId="26" fillId="35" borderId="89" xfId="0" applyNumberFormat="1" applyFont="1" applyFill="1" applyBorder="1" applyAlignment="1" applyProtection="1">
      <alignment vertical="center"/>
      <protection locked="0"/>
    </xf>
    <xf numFmtId="191" fontId="26" fillId="34" borderId="43" xfId="107" applyNumberFormat="1" applyFont="1" applyFill="1" applyBorder="1" applyAlignment="1" applyProtection="1">
      <alignment vertical="center"/>
      <protection locked="0"/>
    </xf>
    <xf numFmtId="191" fontId="26" fillId="0" borderId="144" xfId="107" applyNumberFormat="1" applyFont="1" applyFill="1" applyBorder="1" applyAlignment="1" applyProtection="1">
      <alignment vertical="center"/>
      <protection locked="0"/>
    </xf>
    <xf numFmtId="191" fontId="26" fillId="34" borderId="172" xfId="107" applyNumberFormat="1" applyFont="1" applyFill="1" applyBorder="1" applyAlignment="1" applyProtection="1">
      <alignment vertical="center"/>
      <protection locked="0"/>
    </xf>
    <xf numFmtId="191" fontId="26" fillId="35" borderId="134" xfId="0" applyNumberFormat="1" applyFont="1" applyFill="1" applyBorder="1" applyAlignment="1" applyProtection="1">
      <alignment vertical="center"/>
      <protection/>
    </xf>
    <xf numFmtId="191" fontId="26" fillId="35" borderId="89" xfId="0" applyNumberFormat="1" applyFont="1" applyFill="1" applyBorder="1" applyAlignment="1" applyProtection="1">
      <alignment vertical="center"/>
      <protection/>
    </xf>
    <xf numFmtId="191" fontId="26" fillId="35" borderId="174" xfId="0" applyNumberFormat="1" applyFont="1" applyFill="1" applyBorder="1" applyAlignment="1" applyProtection="1">
      <alignment vertical="center"/>
      <protection/>
    </xf>
    <xf numFmtId="174" fontId="0" fillId="29" borderId="73" xfId="0" applyNumberFormat="1" applyFont="1" applyFill="1" applyBorder="1" applyAlignment="1" applyProtection="1">
      <alignment/>
      <protection locked="0"/>
    </xf>
    <xf numFmtId="191" fontId="26" fillId="35" borderId="181" xfId="0" applyNumberFormat="1" applyFont="1" applyFill="1" applyBorder="1" applyAlignment="1" applyProtection="1">
      <alignment vertical="center"/>
      <protection locked="0"/>
    </xf>
    <xf numFmtId="191" fontId="26" fillId="35" borderId="174" xfId="0" applyNumberFormat="1" applyFont="1" applyFill="1" applyBorder="1" applyAlignment="1" applyProtection="1">
      <alignment vertical="center"/>
      <protection locked="0"/>
    </xf>
    <xf numFmtId="191" fontId="26" fillId="35" borderId="134" xfId="0" applyNumberFormat="1" applyFont="1" applyFill="1" applyBorder="1" applyAlignment="1" applyProtection="1">
      <alignment vertical="center"/>
      <protection locked="0"/>
    </xf>
    <xf numFmtId="191" fontId="26" fillId="35" borderId="120" xfId="0" applyNumberFormat="1" applyFont="1" applyFill="1" applyBorder="1" applyAlignment="1" applyProtection="1">
      <alignment vertical="center"/>
      <protection locked="0"/>
    </xf>
    <xf numFmtId="193" fontId="26" fillId="31" borderId="49" xfId="0" applyNumberFormat="1" applyFont="1" applyFill="1" applyBorder="1" applyAlignment="1" applyProtection="1">
      <alignment horizontal="center" vertical="center"/>
      <protection/>
    </xf>
    <xf numFmtId="193" fontId="26" fillId="31" borderId="21" xfId="0" applyNumberFormat="1" applyFont="1" applyFill="1" applyBorder="1" applyAlignment="1" applyProtection="1">
      <alignment horizontal="center" vertical="center"/>
      <protection/>
    </xf>
    <xf numFmtId="193" fontId="26" fillId="31" borderId="47" xfId="0" applyNumberFormat="1" applyFont="1" applyFill="1" applyBorder="1" applyAlignment="1" applyProtection="1">
      <alignment horizontal="center" vertical="center"/>
      <protection/>
    </xf>
    <xf numFmtId="193" fontId="26" fillId="31" borderId="22" xfId="0" applyNumberFormat="1" applyFont="1" applyFill="1" applyBorder="1" applyAlignment="1" applyProtection="1">
      <alignment horizontal="center" vertical="center"/>
      <protection/>
    </xf>
    <xf numFmtId="193" fontId="26" fillId="31" borderId="45" xfId="0" applyNumberFormat="1" applyFont="1" applyFill="1" applyBorder="1" applyAlignment="1" applyProtection="1">
      <alignment horizontal="center" vertical="center"/>
      <protection/>
    </xf>
    <xf numFmtId="193" fontId="26" fillId="31" borderId="23" xfId="0" applyNumberFormat="1" applyFont="1" applyFill="1" applyBorder="1" applyAlignment="1" applyProtection="1">
      <alignment horizontal="center" vertical="center"/>
      <protection/>
    </xf>
    <xf numFmtId="193" fontId="26" fillId="31" borderId="182" xfId="0" applyNumberFormat="1" applyFont="1" applyFill="1" applyBorder="1" applyAlignment="1" applyProtection="1">
      <alignment horizontal="center" vertical="center"/>
      <protection/>
    </xf>
    <xf numFmtId="193" fontId="26" fillId="31" borderId="24" xfId="0" applyNumberFormat="1" applyFont="1" applyFill="1" applyBorder="1" applyAlignment="1" applyProtection="1">
      <alignment horizontal="center" vertical="center"/>
      <protection/>
    </xf>
    <xf numFmtId="193" fontId="39" fillId="31" borderId="22" xfId="0" applyNumberFormat="1" applyFont="1" applyFill="1" applyBorder="1" applyAlignment="1" applyProtection="1">
      <alignment horizontal="center" vertical="center"/>
      <protection/>
    </xf>
    <xf numFmtId="193" fontId="26" fillId="30" borderId="102" xfId="0" applyNumberFormat="1" applyFont="1" applyFill="1" applyBorder="1" applyAlignment="1" applyProtection="1">
      <alignment vertical="center"/>
      <protection/>
    </xf>
    <xf numFmtId="193" fontId="26" fillId="30" borderId="25" xfId="0" applyNumberFormat="1" applyFont="1" applyFill="1" applyBorder="1" applyAlignment="1" applyProtection="1">
      <alignment vertical="center"/>
      <protection/>
    </xf>
    <xf numFmtId="193" fontId="26" fillId="30" borderId="20" xfId="0" applyNumberFormat="1" applyFont="1" applyFill="1" applyBorder="1" applyAlignment="1" applyProtection="1">
      <alignment vertical="center"/>
      <protection/>
    </xf>
    <xf numFmtId="193" fontId="26" fillId="30" borderId="0" xfId="0" applyNumberFormat="1" applyFont="1" applyFill="1" applyBorder="1" applyAlignment="1" applyProtection="1">
      <alignment vertical="center"/>
      <protection/>
    </xf>
    <xf numFmtId="195" fontId="26" fillId="31" borderId="21" xfId="0" applyNumberFormat="1" applyFont="1" applyFill="1" applyBorder="1" applyAlignment="1" applyProtection="1">
      <alignment horizontal="center" vertical="center"/>
      <protection/>
    </xf>
    <xf numFmtId="195" fontId="26" fillId="31" borderId="22" xfId="0" applyNumberFormat="1" applyFont="1" applyFill="1" applyBorder="1" applyAlignment="1" applyProtection="1">
      <alignment horizontal="center" vertical="center"/>
      <protection/>
    </xf>
    <xf numFmtId="195" fontId="26" fillId="31" borderId="23" xfId="0" applyNumberFormat="1" applyFont="1" applyFill="1" applyBorder="1" applyAlignment="1" applyProtection="1">
      <alignment horizontal="center" vertical="center"/>
      <protection/>
    </xf>
    <xf numFmtId="195" fontId="26" fillId="31" borderId="24" xfId="0" applyNumberFormat="1" applyFont="1" applyFill="1" applyBorder="1" applyAlignment="1" applyProtection="1">
      <alignment horizontal="center" vertical="center"/>
      <protection/>
    </xf>
    <xf numFmtId="195" fontId="26" fillId="31" borderId="49" xfId="0" applyNumberFormat="1" applyFont="1" applyFill="1" applyBorder="1" applyAlignment="1" applyProtection="1">
      <alignment horizontal="center" vertical="center" wrapText="1"/>
      <protection/>
    </xf>
    <xf numFmtId="195" fontId="26" fillId="31" borderId="47" xfId="0" applyNumberFormat="1" applyFont="1" applyFill="1" applyBorder="1" applyAlignment="1" applyProtection="1">
      <alignment horizontal="center" vertical="center" wrapText="1"/>
      <protection/>
    </xf>
    <xf numFmtId="195" fontId="26" fillId="31" borderId="45" xfId="0" applyNumberFormat="1" applyFont="1" applyFill="1" applyBorder="1" applyAlignment="1" applyProtection="1">
      <alignment horizontal="center" vertical="center" wrapText="1"/>
      <protection/>
    </xf>
    <xf numFmtId="195" fontId="26" fillId="31" borderId="182" xfId="0" applyNumberFormat="1" applyFont="1" applyFill="1" applyBorder="1" applyAlignment="1" applyProtection="1">
      <alignment horizontal="center" vertical="center" wrapText="1"/>
      <protection/>
    </xf>
    <xf numFmtId="195" fontId="26" fillId="31" borderId="22" xfId="0" applyNumberFormat="1" applyFont="1" applyFill="1" applyBorder="1" applyAlignment="1" applyProtection="1">
      <alignment horizontal="center" vertical="center" wrapText="1"/>
      <protection/>
    </xf>
    <xf numFmtId="8" fontId="31" fillId="30" borderId="0" xfId="0" applyNumberFormat="1" applyFont="1" applyFill="1" applyBorder="1" applyAlignment="1" applyProtection="1">
      <alignment vertical="center"/>
      <protection/>
    </xf>
    <xf numFmtId="195" fontId="26" fillId="31" borderId="183" xfId="0" applyNumberFormat="1" applyFont="1" applyFill="1" applyBorder="1" applyAlignment="1" applyProtection="1">
      <alignment horizontal="center" vertical="center"/>
      <protection/>
    </xf>
    <xf numFmtId="8" fontId="25" fillId="31" borderId="184" xfId="0" applyNumberFormat="1" applyFont="1" applyFill="1" applyBorder="1" applyAlignment="1" applyProtection="1">
      <alignment horizontal="left" vertical="center" wrapText="1"/>
      <protection/>
    </xf>
    <xf numFmtId="197" fontId="26" fillId="31" borderId="21" xfId="76" applyNumberFormat="1" applyFont="1" applyFill="1" applyBorder="1" applyAlignment="1" applyProtection="1">
      <alignment horizontal="center" vertical="center"/>
      <protection/>
    </xf>
    <xf numFmtId="197" fontId="26" fillId="31" borderId="185" xfId="76" applyNumberFormat="1" applyFont="1" applyFill="1" applyBorder="1" applyAlignment="1" applyProtection="1">
      <alignment horizontal="center" vertical="center"/>
      <protection/>
    </xf>
    <xf numFmtId="197" fontId="26" fillId="31" borderId="63" xfId="76" applyNumberFormat="1" applyFont="1" applyFill="1" applyBorder="1" applyAlignment="1" applyProtection="1">
      <alignment horizontal="center" vertical="center"/>
      <protection/>
    </xf>
    <xf numFmtId="198" fontId="26" fillId="31" borderId="49" xfId="0" applyNumberFormat="1" applyFont="1" applyFill="1" applyBorder="1" applyAlignment="1" applyProtection="1">
      <alignment horizontal="center" vertical="center" wrapText="1"/>
      <protection/>
    </xf>
    <xf numFmtId="198" fontId="26" fillId="31" borderId="21" xfId="0" applyNumberFormat="1" applyFont="1" applyFill="1" applyBorder="1" applyAlignment="1" applyProtection="1">
      <alignment horizontal="center" vertical="center"/>
      <protection/>
    </xf>
    <xf numFmtId="198" fontId="26" fillId="31" borderId="47" xfId="0" applyNumberFormat="1" applyFont="1" applyFill="1" applyBorder="1" applyAlignment="1" applyProtection="1">
      <alignment horizontal="center" vertical="center" wrapText="1"/>
      <protection/>
    </xf>
    <xf numFmtId="198" fontId="26" fillId="31" borderId="22" xfId="0" applyNumberFormat="1" applyFont="1" applyFill="1" applyBorder="1" applyAlignment="1" applyProtection="1">
      <alignment horizontal="center" vertical="center"/>
      <protection/>
    </xf>
    <xf numFmtId="198" fontId="26" fillId="31" borderId="45" xfId="0" applyNumberFormat="1" applyFont="1" applyFill="1" applyBorder="1" applyAlignment="1" applyProtection="1">
      <alignment horizontal="center" vertical="center" wrapText="1"/>
      <protection/>
    </xf>
    <xf numFmtId="198" fontId="26" fillId="31" borderId="23" xfId="0" applyNumberFormat="1" applyFont="1" applyFill="1" applyBorder="1" applyAlignment="1" applyProtection="1">
      <alignment horizontal="center" vertical="center"/>
      <protection/>
    </xf>
    <xf numFmtId="198" fontId="26" fillId="31" borderId="182" xfId="0" applyNumberFormat="1" applyFont="1" applyFill="1" applyBorder="1" applyAlignment="1" applyProtection="1">
      <alignment horizontal="center" vertical="center" wrapText="1"/>
      <protection/>
    </xf>
    <xf numFmtId="198" fontId="26" fillId="31" borderId="24" xfId="0" applyNumberFormat="1" applyFont="1" applyFill="1" applyBorder="1" applyAlignment="1" applyProtection="1">
      <alignment horizontal="center" vertical="center"/>
      <protection/>
    </xf>
    <xf numFmtId="198" fontId="26" fillId="31" borderId="22" xfId="0" applyNumberFormat="1" applyFont="1" applyFill="1" applyBorder="1" applyAlignment="1" applyProtection="1">
      <alignment horizontal="center" vertical="center" wrapText="1"/>
      <protection/>
    </xf>
    <xf numFmtId="174" fontId="82" fillId="38" borderId="112" xfId="0" applyNumberFormat="1" applyFont="1" applyFill="1" applyBorder="1" applyAlignment="1" applyProtection="1">
      <alignment horizontal="left" vertical="center" wrapText="1"/>
      <protection/>
    </xf>
    <xf numFmtId="174" fontId="25" fillId="42" borderId="23" xfId="0" applyNumberFormat="1" applyFont="1" applyFill="1" applyBorder="1" applyAlignment="1" applyProtection="1">
      <alignment horizontal="center" vertical="center" wrapText="1"/>
      <protection/>
    </xf>
    <xf numFmtId="3" fontId="82" fillId="0" borderId="46" xfId="0" applyNumberFormat="1" applyFont="1" applyFill="1" applyBorder="1" applyAlignment="1" applyProtection="1">
      <alignment horizontal="center" vertical="center" wrapText="1"/>
      <protection/>
    </xf>
    <xf numFmtId="0" fontId="8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29" borderId="0" xfId="73" applyFont="1" applyFill="1" applyAlignment="1" applyProtection="1">
      <alignment horizontal="left" vertical="center"/>
      <protection/>
    </xf>
    <xf numFmtId="0" fontId="55" fillId="29" borderId="0" xfId="73" applyFont="1" applyFill="1" applyAlignment="1" applyProtection="1">
      <alignment vertical="top" wrapText="1"/>
      <protection/>
    </xf>
    <xf numFmtId="3" fontId="56" fillId="29" borderId="0" xfId="73" applyNumberFormat="1" applyFont="1" applyFill="1" applyProtection="1">
      <alignment/>
      <protection/>
    </xf>
    <xf numFmtId="174" fontId="25" fillId="34" borderId="186" xfId="0" applyNumberFormat="1" applyFont="1" applyFill="1" applyBorder="1" applyAlignment="1" applyProtection="1">
      <alignment vertical="center"/>
      <protection locked="0"/>
    </xf>
    <xf numFmtId="174" fontId="26" fillId="34" borderId="187" xfId="0" applyNumberFormat="1" applyFont="1" applyFill="1" applyBorder="1" applyAlignment="1" applyProtection="1">
      <alignment vertical="center"/>
      <protection locked="0"/>
    </xf>
    <xf numFmtId="174" fontId="25" fillId="34" borderId="39" xfId="0" applyNumberFormat="1" applyFont="1" applyFill="1" applyBorder="1" applyAlignment="1" applyProtection="1">
      <alignment vertical="center"/>
      <protection locked="0"/>
    </xf>
    <xf numFmtId="174" fontId="3" fillId="29" borderId="23" xfId="0" applyNumberFormat="1" applyFont="1" applyFill="1" applyBorder="1" applyAlignment="1" applyProtection="1">
      <alignment/>
      <protection/>
    </xf>
    <xf numFmtId="174" fontId="3" fillId="29" borderId="188" xfId="0" applyNumberFormat="1" applyFont="1" applyFill="1" applyBorder="1" applyAlignment="1" applyProtection="1">
      <alignment/>
      <protection/>
    </xf>
    <xf numFmtId="174" fontId="0" fillId="29" borderId="188" xfId="0" applyNumberFormat="1" applyFont="1" applyFill="1" applyBorder="1" applyAlignment="1" applyProtection="1">
      <alignment/>
      <protection/>
    </xf>
    <xf numFmtId="174" fontId="0" fillId="29" borderId="189" xfId="0" applyNumberFormat="1" applyFont="1" applyFill="1" applyBorder="1" applyAlignment="1" applyProtection="1">
      <alignment/>
      <protection/>
    </xf>
    <xf numFmtId="192" fontId="86" fillId="31" borderId="190" xfId="107" applyNumberFormat="1" applyFont="1" applyFill="1" applyBorder="1" applyAlignment="1" applyProtection="1">
      <alignment vertical="center"/>
      <protection/>
    </xf>
    <xf numFmtId="192" fontId="86" fillId="31" borderId="159" xfId="107" applyNumberFormat="1" applyFont="1" applyFill="1" applyBorder="1" applyAlignment="1" applyProtection="1">
      <alignment vertical="center"/>
      <protection/>
    </xf>
    <xf numFmtId="192" fontId="86" fillId="31" borderId="160" xfId="107" applyNumberFormat="1" applyFont="1" applyFill="1" applyBorder="1" applyAlignment="1" applyProtection="1">
      <alignment vertical="center"/>
      <protection/>
    </xf>
    <xf numFmtId="183" fontId="27" fillId="34" borderId="26" xfId="69" applyNumberFormat="1" applyFont="1" applyFill="1" applyBorder="1" applyAlignment="1" applyProtection="1">
      <alignment vertical="center" wrapText="1"/>
      <protection/>
    </xf>
    <xf numFmtId="192" fontId="87" fillId="34" borderId="30" xfId="0" applyNumberFormat="1" applyFont="1" applyFill="1" applyBorder="1" applyAlignment="1" applyProtection="1">
      <alignment horizontal="center" vertical="center"/>
      <protection/>
    </xf>
    <xf numFmtId="183" fontId="25" fillId="34" borderId="191" xfId="0" applyNumberFormat="1" applyFont="1" applyFill="1" applyBorder="1" applyAlignment="1" applyProtection="1">
      <alignment horizontal="center" vertical="center"/>
      <protection/>
    </xf>
    <xf numFmtId="192" fontId="87" fillId="34" borderId="62" xfId="0" applyNumberFormat="1" applyFont="1" applyFill="1" applyBorder="1" applyAlignment="1" applyProtection="1">
      <alignment horizontal="center" vertical="center"/>
      <protection/>
    </xf>
    <xf numFmtId="183" fontId="90" fillId="34" borderId="192" xfId="107" applyNumberFormat="1" applyFont="1" applyFill="1" applyBorder="1" applyAlignment="1" applyProtection="1">
      <alignment horizontal="center" vertical="center"/>
      <protection/>
    </xf>
    <xf numFmtId="174" fontId="83" fillId="40" borderId="50" xfId="0" applyNumberFormat="1" applyFont="1" applyFill="1" applyBorder="1" applyAlignment="1" applyProtection="1">
      <alignment vertical="center"/>
      <protection hidden="1"/>
    </xf>
    <xf numFmtId="183" fontId="25" fillId="34" borderId="192" xfId="107" applyNumberFormat="1" applyFont="1" applyFill="1" applyBorder="1" applyAlignment="1" applyProtection="1">
      <alignment horizontal="center" vertical="center"/>
      <protection/>
    </xf>
    <xf numFmtId="183" fontId="25" fillId="34" borderId="53" xfId="0" applyNumberFormat="1" applyFont="1" applyFill="1" applyBorder="1" applyAlignment="1" applyProtection="1">
      <alignment horizontal="center" vertical="center"/>
      <protection/>
    </xf>
    <xf numFmtId="192" fontId="87" fillId="34" borderId="62" xfId="107" applyNumberFormat="1" applyFont="1" applyFill="1" applyBorder="1" applyAlignment="1" applyProtection="1">
      <alignment horizontal="center" vertical="center"/>
      <protection/>
    </xf>
    <xf numFmtId="183" fontId="33" fillId="34" borderId="42" xfId="107" applyNumberFormat="1" applyFont="1" applyFill="1" applyBorder="1" applyAlignment="1" applyProtection="1">
      <alignment horizontal="center" vertical="center"/>
      <protection locked="0"/>
    </xf>
    <xf numFmtId="174" fontId="25" fillId="34" borderId="106" xfId="69" applyNumberFormat="1" applyFont="1" applyFill="1" applyBorder="1" applyAlignment="1" applyProtection="1">
      <alignment vertical="center" wrapText="1"/>
      <protection/>
    </xf>
    <xf numFmtId="174" fontId="26" fillId="34" borderId="193" xfId="0" applyNumberFormat="1" applyFont="1" applyFill="1" applyBorder="1" applyAlignment="1" applyProtection="1">
      <alignment vertical="center" wrapText="1"/>
      <protection/>
    </xf>
    <xf numFmtId="174" fontId="25" fillId="34" borderId="82" xfId="0" applyNumberFormat="1" applyFont="1" applyFill="1" applyBorder="1" applyAlignment="1" applyProtection="1">
      <alignment vertical="center" wrapText="1"/>
      <protection/>
    </xf>
    <xf numFmtId="192" fontId="86" fillId="31" borderId="90" xfId="0" applyNumberFormat="1" applyFont="1" applyFill="1" applyBorder="1" applyAlignment="1" applyProtection="1">
      <alignment vertical="center"/>
      <protection/>
    </xf>
    <xf numFmtId="174" fontId="25" fillId="31" borderId="194" xfId="107" applyNumberFormat="1" applyFont="1" applyFill="1" applyBorder="1" applyAlignment="1" applyProtection="1">
      <alignment horizontal="center" vertical="center"/>
      <protection/>
    </xf>
    <xf numFmtId="192" fontId="86" fillId="31" borderId="43" xfId="107" applyNumberFormat="1" applyFont="1" applyFill="1" applyBorder="1" applyAlignment="1" applyProtection="1">
      <alignment vertical="center"/>
      <protection/>
    </xf>
    <xf numFmtId="174" fontId="26" fillId="8" borderId="86" xfId="0" applyNumberFormat="1" applyFont="1" applyFill="1" applyBorder="1" applyAlignment="1" applyProtection="1">
      <alignment horizontal="center" vertical="center"/>
      <protection/>
    </xf>
    <xf numFmtId="192" fontId="86" fillId="31" borderId="108" xfId="0" applyNumberFormat="1" applyFont="1" applyFill="1" applyBorder="1" applyAlignment="1" applyProtection="1">
      <alignment vertical="center"/>
      <protection/>
    </xf>
    <xf numFmtId="174" fontId="25" fillId="31" borderId="195" xfId="107" applyNumberFormat="1" applyFont="1" applyFill="1" applyBorder="1" applyAlignment="1" applyProtection="1">
      <alignment horizontal="center" vertical="center"/>
      <protection/>
    </xf>
    <xf numFmtId="192" fontId="87" fillId="34" borderId="88" xfId="0" applyNumberFormat="1" applyFont="1" applyFill="1" applyBorder="1" applyAlignment="1" applyProtection="1">
      <alignment horizontal="center" vertical="center"/>
      <protection/>
    </xf>
    <xf numFmtId="192" fontId="87" fillId="34" borderId="12" xfId="0" applyNumberFormat="1" applyFont="1" applyFill="1" applyBorder="1" applyAlignment="1" applyProtection="1">
      <alignment horizontal="center" vertical="center"/>
      <protection/>
    </xf>
    <xf numFmtId="192" fontId="87" fillId="34" borderId="12" xfId="107" applyNumberFormat="1" applyFont="1" applyFill="1" applyBorder="1" applyAlignment="1" applyProtection="1">
      <alignment horizontal="center" vertical="center"/>
      <protection/>
    </xf>
    <xf numFmtId="174" fontId="25" fillId="34" borderId="132" xfId="0" applyNumberFormat="1" applyFont="1" applyFill="1" applyBorder="1" applyAlignment="1" applyProtection="1">
      <alignment vertical="center" wrapText="1"/>
      <protection locked="0"/>
    </xf>
    <xf numFmtId="174" fontId="33" fillId="34" borderId="43" xfId="107" applyNumberFormat="1" applyFont="1" applyFill="1" applyBorder="1" applyAlignment="1" applyProtection="1">
      <alignment horizontal="center" vertical="center"/>
      <protection locked="0"/>
    </xf>
    <xf numFmtId="174" fontId="25" fillId="34" borderId="44" xfId="0" applyNumberFormat="1" applyFont="1" applyFill="1" applyBorder="1" applyAlignment="1" applyProtection="1">
      <alignment vertical="center"/>
      <protection locked="0"/>
    </xf>
    <xf numFmtId="174" fontId="3" fillId="29" borderId="92" xfId="0" applyNumberFormat="1" applyFont="1" applyFill="1" applyBorder="1" applyAlignment="1" applyProtection="1">
      <alignment/>
      <protection/>
    </xf>
    <xf numFmtId="174" fontId="3" fillId="29" borderId="196" xfId="0" applyNumberFormat="1" applyFont="1" applyFill="1" applyBorder="1" applyAlignment="1" applyProtection="1">
      <alignment/>
      <protection/>
    </xf>
    <xf numFmtId="174" fontId="0" fillId="29" borderId="196" xfId="0" applyNumberFormat="1" applyFont="1" applyFill="1" applyBorder="1" applyAlignment="1" applyProtection="1">
      <alignment/>
      <protection/>
    </xf>
    <xf numFmtId="4" fontId="0" fillId="29" borderId="0" xfId="0" applyNumberFormat="1" applyFont="1" applyFill="1" applyAlignment="1" applyProtection="1">
      <alignment/>
      <protection/>
    </xf>
    <xf numFmtId="4" fontId="3" fillId="29" borderId="92" xfId="0" applyNumberFormat="1" applyFont="1" applyFill="1" applyBorder="1" applyAlignment="1" applyProtection="1">
      <alignment/>
      <protection/>
    </xf>
    <xf numFmtId="4" fontId="3" fillId="29" borderId="196" xfId="0" applyNumberFormat="1" applyFont="1" applyFill="1" applyBorder="1" applyAlignment="1" applyProtection="1">
      <alignment/>
      <protection/>
    </xf>
    <xf numFmtId="4" fontId="0" fillId="29" borderId="196" xfId="0" applyNumberFormat="1" applyFont="1" applyFill="1" applyBorder="1" applyAlignment="1" applyProtection="1">
      <alignment/>
      <protection/>
    </xf>
    <xf numFmtId="4" fontId="25" fillId="42" borderId="102" xfId="0" applyNumberFormat="1" applyFont="1" applyFill="1" applyBorder="1" applyAlignment="1" applyProtection="1">
      <alignment horizontal="center" vertical="center" wrapText="1"/>
      <protection/>
    </xf>
    <xf numFmtId="191" fontId="26" fillId="30" borderId="197" xfId="107" applyNumberFormat="1" applyFont="1" applyFill="1" applyBorder="1" applyAlignment="1" applyProtection="1">
      <alignment horizontal="right" vertical="center" wrapText="1"/>
      <protection locked="0"/>
    </xf>
    <xf numFmtId="183" fontId="25" fillId="35" borderId="198" xfId="0" applyNumberFormat="1" applyFont="1" applyFill="1" applyBorder="1" applyAlignment="1" applyProtection="1">
      <alignment vertical="center"/>
      <protection locked="0"/>
    </xf>
    <xf numFmtId="183" fontId="25" fillId="35" borderId="199" xfId="0" applyNumberFormat="1" applyFont="1" applyFill="1" applyBorder="1" applyAlignment="1" applyProtection="1">
      <alignment vertical="center"/>
      <protection locked="0"/>
    </xf>
    <xf numFmtId="183" fontId="25" fillId="34" borderId="40" xfId="0" applyNumberFormat="1" applyFont="1" applyFill="1" applyBorder="1" applyAlignment="1" applyProtection="1">
      <alignment vertical="center"/>
      <protection locked="0"/>
    </xf>
    <xf numFmtId="185" fontId="26" fillId="34" borderId="81" xfId="0" applyNumberFormat="1" applyFont="1" applyFill="1" applyBorder="1" applyAlignment="1" applyProtection="1">
      <alignment vertical="center"/>
      <protection locked="0"/>
    </xf>
    <xf numFmtId="183" fontId="25" fillId="34" borderId="109" xfId="0" applyNumberFormat="1" applyFont="1" applyFill="1" applyBorder="1" applyAlignment="1" applyProtection="1">
      <alignment vertical="center"/>
      <protection locked="0"/>
    </xf>
    <xf numFmtId="183" fontId="25" fillId="35" borderId="110" xfId="0" applyNumberFormat="1" applyFont="1" applyFill="1" applyBorder="1" applyAlignment="1" applyProtection="1">
      <alignment vertical="center"/>
      <protection locked="0"/>
    </xf>
    <xf numFmtId="174" fontId="0" fillId="29" borderId="0" xfId="0" applyNumberFormat="1" applyFont="1" applyFill="1" applyAlignment="1" applyProtection="1">
      <alignment/>
      <protection/>
    </xf>
    <xf numFmtId="185" fontId="91" fillId="34" borderId="80" xfId="76" applyNumberFormat="1" applyFont="1" applyFill="1" applyBorder="1" applyAlignment="1" applyProtection="1">
      <alignment vertical="center" wrapText="1"/>
      <protection/>
    </xf>
    <xf numFmtId="191" fontId="26" fillId="0" borderId="197" xfId="107" applyNumberFormat="1" applyFont="1" applyFill="1" applyBorder="1" applyAlignment="1" applyProtection="1">
      <alignment vertical="center"/>
      <protection locked="0"/>
    </xf>
    <xf numFmtId="191" fontId="26" fillId="34" borderId="163" xfId="107" applyNumberFormat="1" applyFont="1" applyFill="1" applyBorder="1" applyAlignment="1" applyProtection="1">
      <alignment vertical="center"/>
      <protection locked="0"/>
    </xf>
    <xf numFmtId="183" fontId="25" fillId="34" borderId="52" xfId="69" applyNumberFormat="1" applyFont="1" applyFill="1" applyBorder="1" applyAlignment="1" applyProtection="1">
      <alignment vertical="center" wrapText="1"/>
      <protection locked="0"/>
    </xf>
    <xf numFmtId="183" fontId="25" fillId="34" borderId="200" xfId="0" applyNumberFormat="1" applyFont="1" applyFill="1" applyBorder="1" applyAlignment="1" applyProtection="1">
      <alignment horizontal="center" vertical="center"/>
      <protection locked="0"/>
    </xf>
    <xf numFmtId="174" fontId="26" fillId="34" borderId="201" xfId="0" applyNumberFormat="1" applyFont="1" applyFill="1" applyBorder="1" applyAlignment="1" applyProtection="1">
      <alignment vertical="center"/>
      <protection locked="0"/>
    </xf>
    <xf numFmtId="183" fontId="25" fillId="35" borderId="140" xfId="0" applyNumberFormat="1" applyFont="1" applyFill="1" applyBorder="1" applyAlignment="1" applyProtection="1">
      <alignment vertical="center"/>
      <protection locked="0"/>
    </xf>
    <xf numFmtId="0" fontId="0" fillId="29" borderId="0" xfId="0" applyFill="1" applyAlignment="1" applyProtection="1">
      <alignment horizontal="center" vertical="center"/>
      <protection/>
    </xf>
    <xf numFmtId="9" fontId="35" fillId="29" borderId="0" xfId="0" applyNumberFormat="1" applyFont="1" applyFill="1" applyAlignment="1" applyProtection="1">
      <alignment vertical="center"/>
      <protection/>
    </xf>
    <xf numFmtId="0" fontId="0" fillId="29" borderId="0" xfId="0" applyFont="1" applyFill="1" applyAlignment="1" applyProtection="1">
      <alignment wrapText="1"/>
      <protection/>
    </xf>
    <xf numFmtId="49" fontId="85" fillId="0" borderId="17" xfId="0" applyNumberFormat="1" applyFont="1" applyFill="1" applyBorder="1" applyAlignment="1" applyProtection="1">
      <alignment horizontal="center" vertical="center" wrapText="1"/>
      <protection/>
    </xf>
    <xf numFmtId="0" fontId="85" fillId="0" borderId="22" xfId="0" applyNumberFormat="1" applyFont="1" applyFill="1" applyBorder="1" applyAlignment="1" applyProtection="1">
      <alignment horizontal="center" vertical="center" wrapText="1"/>
      <protection/>
    </xf>
    <xf numFmtId="49" fontId="85" fillId="0" borderId="112" xfId="0" applyNumberFormat="1" applyFont="1" applyFill="1" applyBorder="1" applyAlignment="1" applyProtection="1">
      <alignment horizontal="center" vertical="center" wrapText="1"/>
      <protection/>
    </xf>
    <xf numFmtId="49" fontId="84" fillId="0" borderId="112" xfId="0" applyNumberFormat="1" applyFont="1" applyFill="1" applyBorder="1" applyAlignment="1" applyProtection="1">
      <alignment horizontal="center" vertical="top" wrapText="1"/>
      <protection/>
    </xf>
    <xf numFmtId="0" fontId="84" fillId="0" borderId="23" xfId="0" applyNumberFormat="1" applyFont="1" applyFill="1" applyBorder="1" applyAlignment="1" applyProtection="1">
      <alignment horizontal="center" vertical="center" wrapText="1"/>
      <protection/>
    </xf>
    <xf numFmtId="192" fontId="91" fillId="34" borderId="127" xfId="107" applyNumberFormat="1" applyFont="1" applyFill="1" applyBorder="1" applyAlignment="1" applyProtection="1">
      <alignment vertical="center"/>
      <protection/>
    </xf>
    <xf numFmtId="174" fontId="82" fillId="38" borderId="112" xfId="0" applyNumberFormat="1" applyFont="1" applyFill="1" applyBorder="1" applyAlignment="1" applyProtection="1">
      <alignment horizontal="left" vertical="center" wrapText="1"/>
      <protection/>
    </xf>
    <xf numFmtId="174" fontId="82" fillId="0" borderId="25" xfId="0" applyNumberFormat="1" applyFont="1" applyFill="1" applyBorder="1" applyAlignment="1" applyProtection="1">
      <alignment vertical="center" wrapText="1"/>
      <protection locked="0"/>
    </xf>
    <xf numFmtId="174" fontId="82" fillId="0" borderId="45" xfId="0" applyNumberFormat="1" applyFont="1" applyFill="1" applyBorder="1" applyAlignment="1" applyProtection="1">
      <alignment vertical="center" wrapText="1"/>
      <protection locked="0"/>
    </xf>
    <xf numFmtId="174" fontId="82" fillId="0" borderId="0" xfId="0" applyNumberFormat="1" applyFont="1" applyFill="1" applyBorder="1" applyAlignment="1" applyProtection="1">
      <alignment vertical="center" wrapText="1"/>
      <protection locked="0"/>
    </xf>
    <xf numFmtId="174" fontId="82" fillId="0" borderId="202" xfId="0" applyNumberFormat="1" applyFont="1" applyFill="1" applyBorder="1" applyAlignment="1" applyProtection="1">
      <alignment vertical="center" wrapText="1"/>
      <protection locked="0"/>
    </xf>
    <xf numFmtId="174" fontId="82" fillId="0" borderId="48" xfId="0" applyNumberFormat="1" applyFont="1" applyFill="1" applyBorder="1" applyAlignment="1" applyProtection="1">
      <alignment vertical="center" wrapText="1"/>
      <protection locked="0"/>
    </xf>
    <xf numFmtId="174" fontId="82" fillId="0" borderId="49" xfId="0" applyNumberFormat="1" applyFont="1" applyFill="1" applyBorder="1" applyAlignment="1" applyProtection="1">
      <alignment vertical="center" wrapText="1"/>
      <protection locked="0"/>
    </xf>
    <xf numFmtId="174" fontId="29" fillId="41" borderId="84" xfId="0" applyNumberFormat="1" applyFont="1" applyFill="1" applyBorder="1" applyAlignment="1" applyProtection="1">
      <alignment vertical="center" wrapText="1"/>
      <protection locked="0"/>
    </xf>
    <xf numFmtId="188" fontId="26" fillId="34" borderId="203" xfId="107" applyNumberFormat="1" applyFont="1" applyFill="1" applyBorder="1" applyAlignment="1" applyProtection="1">
      <alignment vertical="center"/>
      <protection locked="0"/>
    </xf>
    <xf numFmtId="188" fontId="26" fillId="34" borderId="204" xfId="107" applyNumberFormat="1" applyFont="1" applyFill="1" applyBorder="1" applyAlignment="1" applyProtection="1">
      <alignment vertical="center"/>
      <protection locked="0"/>
    </xf>
    <xf numFmtId="188" fontId="26" fillId="34" borderId="205" xfId="107" applyNumberFormat="1" applyFont="1" applyFill="1" applyBorder="1" applyAlignment="1" applyProtection="1">
      <alignment vertical="center"/>
      <protection locked="0"/>
    </xf>
    <xf numFmtId="188" fontId="26" fillId="34" borderId="206" xfId="107" applyNumberFormat="1" applyFont="1" applyFill="1" applyBorder="1" applyAlignment="1" applyProtection="1">
      <alignment vertical="center"/>
      <protection locked="0"/>
    </xf>
    <xf numFmtId="188" fontId="26" fillId="34" borderId="207" xfId="107" applyNumberFormat="1" applyFont="1" applyFill="1" applyBorder="1" applyAlignment="1" applyProtection="1">
      <alignment vertical="center"/>
      <protection locked="0"/>
    </xf>
    <xf numFmtId="188" fontId="26" fillId="34" borderId="208" xfId="107" applyNumberFormat="1" applyFont="1" applyFill="1" applyBorder="1" applyAlignment="1" applyProtection="1">
      <alignment vertical="center"/>
      <protection locked="0"/>
    </xf>
    <xf numFmtId="188" fontId="26" fillId="34" borderId="209" xfId="107" applyNumberFormat="1" applyFont="1" applyFill="1" applyBorder="1" applyAlignment="1" applyProtection="1">
      <alignment vertical="center"/>
      <protection locked="0"/>
    </xf>
    <xf numFmtId="188" fontId="26" fillId="34" borderId="210" xfId="107" applyNumberFormat="1" applyFont="1" applyFill="1" applyBorder="1" applyAlignment="1" applyProtection="1">
      <alignment vertical="center"/>
      <protection locked="0"/>
    </xf>
    <xf numFmtId="188" fontId="26" fillId="34" borderId="211" xfId="107" applyNumberFormat="1" applyFont="1" applyFill="1" applyBorder="1" applyAlignment="1" applyProtection="1">
      <alignment vertical="center"/>
      <protection locked="0"/>
    </xf>
    <xf numFmtId="188" fontId="26" fillId="34" borderId="212" xfId="107" applyNumberFormat="1" applyFont="1" applyFill="1" applyBorder="1" applyAlignment="1" applyProtection="1">
      <alignment vertical="center"/>
      <protection locked="0"/>
    </xf>
    <xf numFmtId="188" fontId="26" fillId="34" borderId="213" xfId="107" applyNumberFormat="1" applyFont="1" applyFill="1" applyBorder="1" applyAlignment="1" applyProtection="1">
      <alignment vertical="center"/>
      <protection locked="0"/>
    </xf>
    <xf numFmtId="188" fontId="26" fillId="34" borderId="214" xfId="107" applyNumberFormat="1" applyFont="1" applyFill="1" applyBorder="1" applyAlignment="1" applyProtection="1">
      <alignment vertical="center"/>
      <protection locked="0"/>
    </xf>
    <xf numFmtId="188" fontId="26" fillId="34" borderId="215" xfId="107" applyNumberFormat="1" applyFont="1" applyFill="1" applyBorder="1" applyAlignment="1" applyProtection="1">
      <alignment vertical="center"/>
      <protection locked="0"/>
    </xf>
    <xf numFmtId="174" fontId="27" fillId="34" borderId="216" xfId="69" applyNumberFormat="1" applyFont="1" applyFill="1" applyBorder="1" applyAlignment="1" applyProtection="1">
      <alignment vertical="center" wrapText="1"/>
      <protection locked="0"/>
    </xf>
    <xf numFmtId="174" fontId="27" fillId="34" borderId="210" xfId="69" applyNumberFormat="1" applyFont="1" applyFill="1" applyBorder="1" applyAlignment="1" applyProtection="1">
      <alignment vertical="center" wrapText="1"/>
      <protection locked="0"/>
    </xf>
    <xf numFmtId="174" fontId="27" fillId="34" borderId="217" xfId="69" applyNumberFormat="1" applyFont="1" applyFill="1" applyBorder="1" applyAlignment="1" applyProtection="1">
      <alignment vertical="center" wrapText="1"/>
      <protection locked="0"/>
    </xf>
    <xf numFmtId="174" fontId="27" fillId="34" borderId="218" xfId="69" applyNumberFormat="1" applyFont="1" applyFill="1" applyBorder="1" applyAlignment="1" applyProtection="1">
      <alignment vertical="center" wrapText="1"/>
      <protection locked="0"/>
    </xf>
    <xf numFmtId="174" fontId="27" fillId="34" borderId="208" xfId="69" applyNumberFormat="1" applyFont="1" applyFill="1" applyBorder="1" applyAlignment="1" applyProtection="1">
      <alignment vertical="center" wrapText="1"/>
      <protection locked="0"/>
    </xf>
    <xf numFmtId="174" fontId="27" fillId="34" borderId="219" xfId="69" applyNumberFormat="1" applyFont="1" applyFill="1" applyBorder="1" applyAlignment="1" applyProtection="1">
      <alignment vertical="center" wrapText="1"/>
      <protection locked="0"/>
    </xf>
    <xf numFmtId="174" fontId="27" fillId="34" borderId="220" xfId="69" applyNumberFormat="1" applyFont="1" applyFill="1" applyBorder="1" applyAlignment="1" applyProtection="1">
      <alignment vertical="center" wrapText="1"/>
      <protection locked="0"/>
    </xf>
    <xf numFmtId="174" fontId="27" fillId="34" borderId="221" xfId="69" applyNumberFormat="1" applyFont="1" applyFill="1" applyBorder="1" applyAlignment="1" applyProtection="1">
      <alignment vertical="center" wrapText="1"/>
      <protection locked="0"/>
    </xf>
    <xf numFmtId="174" fontId="27" fillId="34" borderId="222" xfId="69" applyNumberFormat="1" applyFont="1" applyFill="1" applyBorder="1" applyAlignment="1" applyProtection="1">
      <alignment vertical="center" wrapText="1"/>
      <protection locked="0"/>
    </xf>
    <xf numFmtId="183" fontId="25" fillId="34" borderId="84" xfId="0" applyNumberFormat="1" applyFont="1" applyFill="1" applyBorder="1" applyAlignment="1" applyProtection="1">
      <alignment horizontal="center" vertical="center"/>
      <protection locked="0"/>
    </xf>
    <xf numFmtId="183" fontId="25" fillId="34" borderId="223" xfId="0" applyNumberFormat="1" applyFont="1" applyFill="1" applyBorder="1" applyAlignment="1" applyProtection="1">
      <alignment horizontal="center" vertical="center"/>
      <protection locked="0"/>
    </xf>
    <xf numFmtId="174" fontId="31" fillId="29" borderId="113" xfId="0" applyNumberFormat="1" applyFont="1" applyFill="1" applyBorder="1" applyAlignment="1" applyProtection="1">
      <alignment/>
      <protection locked="0"/>
    </xf>
    <xf numFmtId="174" fontId="0" fillId="29" borderId="0" xfId="0" applyNumberFormat="1" applyFill="1" applyBorder="1" applyAlignment="1" applyProtection="1">
      <alignment/>
      <protection locked="0"/>
    </xf>
    <xf numFmtId="174" fontId="0" fillId="29" borderId="0" xfId="0" applyNumberFormat="1" applyFont="1" applyFill="1" applyAlignment="1" applyProtection="1">
      <alignment/>
      <protection locked="0"/>
    </xf>
    <xf numFmtId="183" fontId="25" fillId="34" borderId="27" xfId="107" applyNumberFormat="1" applyFont="1" applyFill="1" applyBorder="1" applyAlignment="1" applyProtection="1">
      <alignment horizontal="center" vertical="center"/>
      <protection locked="0"/>
    </xf>
    <xf numFmtId="183" fontId="25" fillId="34" borderId="224" xfId="0" applyNumberFormat="1" applyFont="1" applyFill="1" applyBorder="1" applyAlignment="1" applyProtection="1">
      <alignment horizontal="center" vertical="center"/>
      <protection locked="0"/>
    </xf>
    <xf numFmtId="183" fontId="25" fillId="34" borderId="225" xfId="0" applyNumberFormat="1" applyFont="1" applyFill="1" applyBorder="1" applyAlignment="1" applyProtection="1">
      <alignment horizontal="center" vertical="center"/>
      <protection locked="0"/>
    </xf>
    <xf numFmtId="183" fontId="25" fillId="34" borderId="226" xfId="0" applyNumberFormat="1" applyFont="1" applyFill="1" applyBorder="1" applyAlignment="1" applyProtection="1">
      <alignment horizontal="center" vertical="center"/>
      <protection locked="0"/>
    </xf>
    <xf numFmtId="183" fontId="25" fillId="34" borderId="227" xfId="0" applyNumberFormat="1" applyFont="1" applyFill="1" applyBorder="1" applyAlignment="1" applyProtection="1">
      <alignment horizontal="center" vertical="center"/>
      <protection locked="0"/>
    </xf>
    <xf numFmtId="174" fontId="83" fillId="40" borderId="228" xfId="0" applyNumberFormat="1" applyFont="1" applyFill="1" applyBorder="1" applyAlignment="1" applyProtection="1">
      <alignment vertical="center"/>
      <protection hidden="1" locked="0"/>
    </xf>
    <xf numFmtId="183" fontId="25" fillId="34" borderId="229" xfId="0" applyNumberFormat="1" applyFont="1" applyFill="1" applyBorder="1" applyAlignment="1" applyProtection="1">
      <alignment horizontal="center" vertical="center"/>
      <protection locked="0"/>
    </xf>
    <xf numFmtId="174" fontId="91" fillId="29" borderId="0" xfId="0" applyNumberFormat="1" applyFont="1" applyFill="1" applyAlignment="1" applyProtection="1">
      <alignment vertical="top" wrapText="1"/>
      <protection locked="0"/>
    </xf>
    <xf numFmtId="174" fontId="29" fillId="41" borderId="230" xfId="0" applyNumberFormat="1" applyFont="1" applyFill="1" applyBorder="1" applyAlignment="1" applyProtection="1">
      <alignment vertical="center" wrapText="1"/>
      <protection locked="0"/>
    </xf>
    <xf numFmtId="183" fontId="25" fillId="34" borderId="50" xfId="107" applyNumberFormat="1" applyFont="1" applyFill="1" applyBorder="1" applyAlignment="1" applyProtection="1">
      <alignment horizontal="center" vertical="center"/>
      <protection locked="0"/>
    </xf>
    <xf numFmtId="183" fontId="25" fillId="34" borderId="231" xfId="0" applyNumberFormat="1" applyFont="1" applyFill="1" applyBorder="1" applyAlignment="1" applyProtection="1">
      <alignment horizontal="center" vertical="center"/>
      <protection locked="0"/>
    </xf>
    <xf numFmtId="188" fontId="26" fillId="34" borderId="89" xfId="107" applyNumberFormat="1" applyFont="1" applyFill="1" applyBorder="1" applyAlignment="1" applyProtection="1">
      <alignment vertical="center"/>
      <protection locked="0"/>
    </xf>
    <xf numFmtId="183" fontId="25" fillId="34" borderId="70" xfId="0" applyNumberFormat="1" applyFont="1" applyFill="1" applyBorder="1" applyAlignment="1" applyProtection="1">
      <alignment horizontal="center" vertical="center"/>
      <protection locked="0"/>
    </xf>
    <xf numFmtId="183" fontId="27" fillId="34" borderId="190" xfId="69" applyNumberFormat="1" applyFont="1" applyFill="1" applyBorder="1" applyAlignment="1" applyProtection="1">
      <alignment horizontal="center" vertical="center" wrapText="1"/>
      <protection locked="0"/>
    </xf>
    <xf numFmtId="183" fontId="25" fillId="34" borderId="232" xfId="0" applyNumberFormat="1" applyFont="1" applyFill="1" applyBorder="1" applyAlignment="1" applyProtection="1">
      <alignment horizontal="center" vertical="center"/>
      <protection locked="0"/>
    </xf>
    <xf numFmtId="183" fontId="25" fillId="35" borderId="233" xfId="0" applyNumberFormat="1" applyFont="1" applyFill="1" applyBorder="1" applyAlignment="1" applyProtection="1">
      <alignment vertical="center"/>
      <protection locked="0"/>
    </xf>
    <xf numFmtId="174" fontId="26" fillId="34" borderId="81" xfId="0" applyNumberFormat="1" applyFont="1" applyFill="1" applyBorder="1" applyAlignment="1" applyProtection="1">
      <alignment vertical="center"/>
      <protection locked="0"/>
    </xf>
    <xf numFmtId="183" fontId="25" fillId="34" borderId="234" xfId="0" applyNumberFormat="1" applyFont="1" applyFill="1" applyBorder="1" applyAlignment="1" applyProtection="1">
      <alignment vertical="center"/>
      <protection locked="0"/>
    </xf>
    <xf numFmtId="183" fontId="33" fillId="34" borderId="235" xfId="107" applyNumberFormat="1" applyFont="1" applyFill="1" applyBorder="1" applyAlignment="1" applyProtection="1">
      <alignment horizontal="center" vertical="center"/>
      <protection locked="0"/>
    </xf>
    <xf numFmtId="174" fontId="25" fillId="34" borderId="122" xfId="0" applyNumberFormat="1" applyFont="1" applyFill="1" applyBorder="1" applyAlignment="1" applyProtection="1">
      <alignment vertical="center"/>
      <protection locked="0"/>
    </xf>
    <xf numFmtId="183" fontId="25" fillId="35" borderId="236" xfId="0" applyNumberFormat="1" applyFont="1" applyFill="1" applyBorder="1" applyAlignment="1" applyProtection="1">
      <alignment vertical="center"/>
      <protection locked="0"/>
    </xf>
    <xf numFmtId="174" fontId="0" fillId="29" borderId="0" xfId="0" applyNumberFormat="1" applyFont="1" applyFill="1" applyAlignment="1" applyProtection="1">
      <alignment horizontal="center"/>
      <protection locked="0"/>
    </xf>
    <xf numFmtId="0" fontId="0" fillId="29" borderId="0" xfId="0" applyFill="1" applyBorder="1" applyAlignment="1" applyProtection="1">
      <alignment horizontal="center" vertical="center" wrapText="1"/>
      <protection/>
    </xf>
    <xf numFmtId="49" fontId="92" fillId="0" borderId="112" xfId="0" applyNumberFormat="1" applyFont="1" applyFill="1" applyBorder="1" applyAlignment="1" applyProtection="1">
      <alignment horizontal="center" vertical="center" wrapText="1"/>
      <protection/>
    </xf>
    <xf numFmtId="174" fontId="25" fillId="42" borderId="92" xfId="0" applyNumberFormat="1" applyFont="1" applyFill="1" applyBorder="1" applyAlignment="1" applyProtection="1">
      <alignment horizontal="center" vertical="center" wrapText="1"/>
      <protection locked="0"/>
    </xf>
    <xf numFmtId="174" fontId="25" fillId="42" borderId="22" xfId="0" applyNumberFormat="1" applyFont="1" applyFill="1" applyBorder="1" applyAlignment="1" applyProtection="1">
      <alignment horizontal="center" vertical="center" wrapText="1"/>
      <protection/>
    </xf>
    <xf numFmtId="174" fontId="25" fillId="42" borderId="237" xfId="0" applyNumberFormat="1" applyFont="1" applyFill="1" applyBorder="1" applyAlignment="1" applyProtection="1">
      <alignment horizontal="center" vertical="center" wrapText="1"/>
      <protection/>
    </xf>
    <xf numFmtId="174" fontId="25" fillId="42" borderId="102" xfId="0" applyNumberFormat="1" applyFont="1" applyFill="1" applyBorder="1" applyAlignment="1" applyProtection="1">
      <alignment horizontal="center" vertical="center" wrapText="1"/>
      <protection/>
    </xf>
    <xf numFmtId="174" fontId="25" fillId="42" borderId="23" xfId="0" applyNumberFormat="1" applyFont="1" applyFill="1" applyBorder="1" applyAlignment="1" applyProtection="1">
      <alignment horizontal="center" vertical="center" wrapText="1"/>
      <protection/>
    </xf>
    <xf numFmtId="4" fontId="25" fillId="42" borderId="23" xfId="0" applyNumberFormat="1" applyFont="1" applyFill="1" applyBorder="1" applyAlignment="1" applyProtection="1">
      <alignment horizontal="center" vertical="center" wrapText="1"/>
      <protection/>
    </xf>
    <xf numFmtId="3" fontId="3" fillId="29" borderId="0" xfId="73" applyNumberFormat="1" applyFont="1" applyFill="1" applyProtection="1">
      <alignment/>
      <protection/>
    </xf>
    <xf numFmtId="3" fontId="3" fillId="0" borderId="0" xfId="73" applyNumberFormat="1" applyFont="1" applyProtection="1">
      <alignment/>
      <protection/>
    </xf>
    <xf numFmtId="0" fontId="4" fillId="29" borderId="0" xfId="73" applyFont="1" applyFill="1" applyAlignment="1" applyProtection="1">
      <alignment horizontal="center" vertical="top" wrapText="1"/>
      <protection/>
    </xf>
    <xf numFmtId="0" fontId="4" fillId="0" borderId="0" xfId="73" applyFont="1" applyAlignment="1" applyProtection="1">
      <alignment horizontal="center" vertical="top" wrapText="1"/>
      <protection/>
    </xf>
    <xf numFmtId="3" fontId="3" fillId="29" borderId="0" xfId="73" applyNumberFormat="1" applyFont="1" applyFill="1" applyBorder="1" applyProtection="1">
      <alignment/>
      <protection/>
    </xf>
    <xf numFmtId="3" fontId="3" fillId="0" borderId="0" xfId="73" applyNumberFormat="1" applyFont="1" applyFill="1" applyBorder="1" applyProtection="1">
      <alignment/>
      <protection/>
    </xf>
    <xf numFmtId="3" fontId="64" fillId="29" borderId="238" xfId="73" applyNumberFormat="1" applyFont="1" applyFill="1" applyBorder="1" applyAlignment="1" applyProtection="1">
      <alignment horizontal="left" vertical="center" wrapText="1"/>
      <protection/>
    </xf>
    <xf numFmtId="49" fontId="64" fillId="29" borderId="239" xfId="73" applyNumberFormat="1" applyFont="1" applyFill="1" applyBorder="1" applyAlignment="1" applyProtection="1">
      <alignment horizontal="left" vertical="center" wrapText="1"/>
      <protection/>
    </xf>
    <xf numFmtId="0" fontId="64" fillId="29" borderId="239" xfId="73" applyNumberFormat="1" applyFont="1" applyFill="1" applyBorder="1" applyAlignment="1" applyProtection="1">
      <alignment horizontal="left" vertical="center" wrapText="1"/>
      <protection/>
    </xf>
    <xf numFmtId="3" fontId="62" fillId="35" borderId="240" xfId="73" applyNumberFormat="1" applyFont="1" applyFill="1" applyBorder="1" applyAlignment="1" applyProtection="1">
      <alignment horizontal="left" vertical="center" wrapText="1"/>
      <protection/>
    </xf>
    <xf numFmtId="3" fontId="64" fillId="29" borderId="239" xfId="73" applyNumberFormat="1" applyFont="1" applyFill="1" applyBorder="1" applyAlignment="1" applyProtection="1">
      <alignment horizontal="left" vertical="center" wrapText="1"/>
      <protection/>
    </xf>
    <xf numFmtId="3" fontId="64" fillId="29" borderId="241" xfId="73" applyNumberFormat="1" applyFont="1" applyFill="1" applyBorder="1" applyAlignment="1" applyProtection="1">
      <alignment horizontal="left" vertical="center" wrapText="1"/>
      <protection/>
    </xf>
    <xf numFmtId="3" fontId="62" fillId="35" borderId="242" xfId="73" applyNumberFormat="1" applyFont="1" applyFill="1" applyBorder="1" applyAlignment="1" applyProtection="1">
      <alignment horizontal="left" vertical="center" wrapText="1"/>
      <protection/>
    </xf>
    <xf numFmtId="3" fontId="64" fillId="29" borderId="243" xfId="73" applyNumberFormat="1" applyFont="1" applyFill="1" applyBorder="1" applyAlignment="1" applyProtection="1">
      <alignment horizontal="left" vertical="center" wrapText="1"/>
      <protection/>
    </xf>
    <xf numFmtId="174" fontId="0" fillId="29" borderId="0" xfId="0" applyNumberFormat="1" applyFill="1" applyAlignment="1" applyProtection="1">
      <alignment/>
      <protection/>
    </xf>
    <xf numFmtId="174" fontId="82" fillId="36" borderId="112" xfId="0" applyNumberFormat="1" applyFont="1" applyFill="1" applyBorder="1" applyAlignment="1" applyProtection="1">
      <alignment vertical="center" wrapText="1"/>
      <protection/>
    </xf>
    <xf numFmtId="174" fontId="82" fillId="0" borderId="102" xfId="0" applyNumberFormat="1" applyFont="1" applyFill="1" applyBorder="1" applyAlignment="1" applyProtection="1">
      <alignment vertical="center" wrapText="1"/>
      <protection/>
    </xf>
    <xf numFmtId="174" fontId="3" fillId="29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/>
      <protection/>
    </xf>
    <xf numFmtId="49" fontId="82" fillId="0" borderId="63" xfId="0" applyNumberFormat="1" applyFont="1" applyFill="1" applyBorder="1" applyAlignment="1" applyProtection="1">
      <alignment horizontal="center" vertical="center" wrapText="1"/>
      <protection/>
    </xf>
    <xf numFmtId="174" fontId="82" fillId="0" borderId="20" xfId="0" applyNumberFormat="1" applyFont="1" applyFill="1" applyBorder="1" applyAlignment="1" applyProtection="1">
      <alignment vertical="center" wrapText="1"/>
      <protection/>
    </xf>
    <xf numFmtId="174" fontId="82" fillId="0" borderId="114" xfId="0" applyNumberFormat="1" applyFont="1" applyFill="1" applyBorder="1" applyAlignment="1" applyProtection="1">
      <alignment vertical="center" wrapText="1"/>
      <protection/>
    </xf>
    <xf numFmtId="174" fontId="25" fillId="39" borderId="112" xfId="0" applyNumberFormat="1" applyFont="1" applyFill="1" applyBorder="1" applyAlignment="1" applyProtection="1">
      <alignment horizontal="left" vertical="center" wrapText="1"/>
      <protection/>
    </xf>
    <xf numFmtId="174" fontId="0" fillId="0" borderId="0" xfId="0" applyNumberFormat="1" applyFill="1" applyBorder="1" applyAlignment="1" applyProtection="1">
      <alignment/>
      <protection/>
    </xf>
    <xf numFmtId="49" fontId="25" fillId="39" borderId="112" xfId="0" applyNumberFormat="1" applyFont="1" applyFill="1" applyBorder="1" applyAlignment="1" applyProtection="1">
      <alignment horizontal="left" vertical="center" wrapText="1"/>
      <protection/>
    </xf>
    <xf numFmtId="174" fontId="25" fillId="42" borderId="92" xfId="0" applyNumberFormat="1" applyFont="1" applyFill="1" applyBorder="1" applyAlignment="1" applyProtection="1">
      <alignment horizontal="center" vertical="center" wrapText="1"/>
      <protection/>
    </xf>
    <xf numFmtId="174" fontId="83" fillId="40" borderId="67" xfId="0" applyNumberFormat="1" applyFont="1" applyFill="1" applyBorder="1" applyAlignment="1" applyProtection="1">
      <alignment vertical="center"/>
      <protection hidden="1"/>
    </xf>
    <xf numFmtId="174" fontId="29" fillId="41" borderId="68" xfId="0" applyNumberFormat="1" applyFont="1" applyFill="1" applyBorder="1" applyAlignment="1" applyProtection="1">
      <alignment vertical="center" wrapText="1"/>
      <protection/>
    </xf>
    <xf numFmtId="174" fontId="29" fillId="41" borderId="68" xfId="0" applyNumberFormat="1" applyFont="1" applyFill="1" applyBorder="1" applyAlignment="1" applyProtection="1">
      <alignment horizontal="center" vertical="center" wrapText="1"/>
      <protection/>
    </xf>
    <xf numFmtId="174" fontId="31" fillId="29" borderId="0" xfId="0" applyNumberFormat="1" applyFont="1" applyFill="1" applyAlignment="1" applyProtection="1">
      <alignment/>
      <protection/>
    </xf>
    <xf numFmtId="174" fontId="31" fillId="0" borderId="0" xfId="0" applyNumberFormat="1" applyFont="1" applyFill="1" applyBorder="1" applyAlignment="1" applyProtection="1">
      <alignment/>
      <protection/>
    </xf>
    <xf numFmtId="192" fontId="26" fillId="34" borderId="204" xfId="107" applyNumberFormat="1" applyFont="1" applyFill="1" applyBorder="1" applyAlignment="1" applyProtection="1">
      <alignment vertical="center"/>
      <protection/>
    </xf>
    <xf numFmtId="192" fontId="26" fillId="34" borderId="244" xfId="107" applyNumberFormat="1" applyFont="1" applyFill="1" applyBorder="1" applyAlignment="1" applyProtection="1">
      <alignment vertical="center"/>
      <protection/>
    </xf>
    <xf numFmtId="188" fontId="26" fillId="34" borderId="203" xfId="107" applyNumberFormat="1" applyFont="1" applyFill="1" applyBorder="1" applyAlignment="1" applyProtection="1">
      <alignment vertical="center"/>
      <protection/>
    </xf>
    <xf numFmtId="188" fontId="26" fillId="34" borderId="204" xfId="107" applyNumberFormat="1" applyFont="1" applyFill="1" applyBorder="1" applyAlignment="1" applyProtection="1">
      <alignment vertical="center"/>
      <protection/>
    </xf>
    <xf numFmtId="188" fontId="26" fillId="34" borderId="205" xfId="107" applyNumberFormat="1" applyFont="1" applyFill="1" applyBorder="1" applyAlignment="1" applyProtection="1">
      <alignment vertical="center"/>
      <protection/>
    </xf>
    <xf numFmtId="188" fontId="26" fillId="34" borderId="206" xfId="107" applyNumberFormat="1" applyFont="1" applyFill="1" applyBorder="1" applyAlignment="1" applyProtection="1">
      <alignment vertical="center"/>
      <protection/>
    </xf>
    <xf numFmtId="192" fontId="26" fillId="34" borderId="206" xfId="107" applyNumberFormat="1" applyFont="1" applyFill="1" applyBorder="1" applyAlignment="1" applyProtection="1">
      <alignment vertical="center"/>
      <protection/>
    </xf>
    <xf numFmtId="192" fontId="26" fillId="34" borderId="245" xfId="107" applyNumberFormat="1" applyFont="1" applyFill="1" applyBorder="1" applyAlignment="1" applyProtection="1">
      <alignment vertical="center"/>
      <protection/>
    </xf>
    <xf numFmtId="188" fontId="26" fillId="34" borderId="208" xfId="107" applyNumberFormat="1" applyFont="1" applyFill="1" applyBorder="1" applyAlignment="1" applyProtection="1">
      <alignment vertical="center"/>
      <protection/>
    </xf>
    <xf numFmtId="188" fontId="26" fillId="34" borderId="209" xfId="107" applyNumberFormat="1" applyFont="1" applyFill="1" applyBorder="1" applyAlignment="1" applyProtection="1">
      <alignment vertical="center"/>
      <protection/>
    </xf>
    <xf numFmtId="188" fontId="26" fillId="34" borderId="210" xfId="107" applyNumberFormat="1" applyFont="1" applyFill="1" applyBorder="1" applyAlignment="1" applyProtection="1">
      <alignment vertical="center"/>
      <protection/>
    </xf>
    <xf numFmtId="174" fontId="26" fillId="34" borderId="246" xfId="67" applyNumberFormat="1" applyFont="1" applyFill="1" applyBorder="1" applyAlignment="1" applyProtection="1">
      <alignment vertical="center" wrapText="1"/>
      <protection/>
    </xf>
    <xf numFmtId="192" fontId="26" fillId="34" borderId="247" xfId="107" applyNumberFormat="1" applyFont="1" applyFill="1" applyBorder="1" applyAlignment="1" applyProtection="1">
      <alignment vertical="center"/>
      <protection/>
    </xf>
    <xf numFmtId="188" fontId="26" fillId="34" borderId="212" xfId="107" applyNumberFormat="1" applyFont="1" applyFill="1" applyBorder="1" applyAlignment="1" applyProtection="1">
      <alignment vertical="center"/>
      <protection/>
    </xf>
    <xf numFmtId="188" fontId="26" fillId="34" borderId="213" xfId="107" applyNumberFormat="1" applyFont="1" applyFill="1" applyBorder="1" applyAlignment="1" applyProtection="1">
      <alignment vertical="center"/>
      <protection/>
    </xf>
    <xf numFmtId="188" fontId="26" fillId="34" borderId="214" xfId="107" applyNumberFormat="1" applyFont="1" applyFill="1" applyBorder="1" applyAlignment="1" applyProtection="1">
      <alignment vertical="center"/>
      <protection/>
    </xf>
    <xf numFmtId="174" fontId="27" fillId="34" borderId="248" xfId="69" applyNumberFormat="1" applyFont="1" applyFill="1" applyBorder="1" applyAlignment="1" applyProtection="1">
      <alignment vertical="center" wrapText="1"/>
      <protection/>
    </xf>
    <xf numFmtId="192" fontId="27" fillId="34" borderId="113" xfId="69" applyNumberFormat="1" applyFont="1" applyFill="1" applyBorder="1" applyAlignment="1" applyProtection="1">
      <alignment vertical="center" wrapText="1"/>
      <protection/>
    </xf>
    <xf numFmtId="192" fontId="26" fillId="34" borderId="249" xfId="107" applyNumberFormat="1" applyFont="1" applyFill="1" applyBorder="1" applyAlignment="1" applyProtection="1">
      <alignment vertical="center"/>
      <protection/>
    </xf>
    <xf numFmtId="174" fontId="27" fillId="34" borderId="250" xfId="69" applyNumberFormat="1" applyFont="1" applyFill="1" applyBorder="1" applyAlignment="1" applyProtection="1">
      <alignment vertical="center" wrapText="1"/>
      <protection/>
    </xf>
    <xf numFmtId="174" fontId="27" fillId="34" borderId="216" xfId="69" applyNumberFormat="1" applyFont="1" applyFill="1" applyBorder="1" applyAlignment="1" applyProtection="1">
      <alignment vertical="center" wrapText="1"/>
      <protection/>
    </xf>
    <xf numFmtId="174" fontId="27" fillId="34" borderId="251" xfId="69" applyNumberFormat="1" applyFont="1" applyFill="1" applyBorder="1" applyAlignment="1" applyProtection="1">
      <alignment vertical="center" wrapText="1"/>
      <protection/>
    </xf>
    <xf numFmtId="192" fontId="26" fillId="34" borderId="252" xfId="107" applyNumberFormat="1" applyFont="1" applyFill="1" applyBorder="1" applyAlignment="1" applyProtection="1">
      <alignment vertical="center"/>
      <protection/>
    </xf>
    <xf numFmtId="174" fontId="27" fillId="34" borderId="211" xfId="69" applyNumberFormat="1" applyFont="1" applyFill="1" applyBorder="1" applyAlignment="1" applyProtection="1">
      <alignment vertical="center" wrapText="1"/>
      <protection/>
    </xf>
    <xf numFmtId="174" fontId="27" fillId="34" borderId="218" xfId="69" applyNumberFormat="1" applyFont="1" applyFill="1" applyBorder="1" applyAlignment="1" applyProtection="1">
      <alignment vertical="center" wrapText="1"/>
      <protection/>
    </xf>
    <xf numFmtId="174" fontId="27" fillId="34" borderId="245" xfId="69" applyNumberFormat="1" applyFont="1" applyFill="1" applyBorder="1" applyAlignment="1" applyProtection="1">
      <alignment vertical="center" wrapText="1"/>
      <protection/>
    </xf>
    <xf numFmtId="174" fontId="27" fillId="34" borderId="253" xfId="69" applyNumberFormat="1" applyFont="1" applyFill="1" applyBorder="1" applyAlignment="1" applyProtection="1">
      <alignment vertical="center" wrapText="1"/>
      <protection/>
    </xf>
    <xf numFmtId="174" fontId="27" fillId="34" borderId="254" xfId="69" applyNumberFormat="1" applyFont="1" applyFill="1" applyBorder="1" applyAlignment="1" applyProtection="1">
      <alignment vertical="center" wrapText="1"/>
      <protection/>
    </xf>
    <xf numFmtId="174" fontId="27" fillId="34" borderId="220" xfId="69" applyNumberFormat="1" applyFont="1" applyFill="1" applyBorder="1" applyAlignment="1" applyProtection="1">
      <alignment vertical="center" wrapText="1"/>
      <protection/>
    </xf>
    <xf numFmtId="174" fontId="27" fillId="34" borderId="255" xfId="69" applyNumberFormat="1" applyFont="1" applyFill="1" applyBorder="1" applyAlignment="1" applyProtection="1">
      <alignment vertical="center" wrapText="1"/>
      <protection/>
    </xf>
    <xf numFmtId="174" fontId="27" fillId="34" borderId="256" xfId="69" applyNumberFormat="1" applyFont="1" applyFill="1" applyBorder="1" applyAlignment="1" applyProtection="1">
      <alignment vertical="center" wrapText="1"/>
      <protection/>
    </xf>
    <xf numFmtId="192" fontId="25" fillId="34" borderId="257" xfId="0" applyNumberFormat="1" applyFont="1" applyFill="1" applyBorder="1" applyAlignment="1" applyProtection="1">
      <alignment horizontal="center" vertical="center"/>
      <protection/>
    </xf>
    <xf numFmtId="183" fontId="25" fillId="34" borderId="68" xfId="0" applyNumberFormat="1" applyFont="1" applyFill="1" applyBorder="1" applyAlignment="1" applyProtection="1">
      <alignment horizontal="center" vertical="center"/>
      <protection/>
    </xf>
    <xf numFmtId="174" fontId="83" fillId="40" borderId="258" xfId="0" applyNumberFormat="1" applyFont="1" applyFill="1" applyBorder="1" applyAlignment="1" applyProtection="1">
      <alignment vertical="center"/>
      <protection hidden="1"/>
    </xf>
    <xf numFmtId="192" fontId="29" fillId="41" borderId="0" xfId="0" applyNumberFormat="1" applyFont="1" applyFill="1" applyBorder="1" applyAlignment="1" applyProtection="1">
      <alignment vertical="center" wrapText="1"/>
      <protection/>
    </xf>
    <xf numFmtId="174" fontId="29" fillId="41" borderId="0" xfId="0" applyNumberFormat="1" applyFont="1" applyFill="1" applyBorder="1" applyAlignment="1" applyProtection="1">
      <alignment horizontal="center" vertical="center" wrapText="1"/>
      <protection/>
    </xf>
    <xf numFmtId="174" fontId="29" fillId="41" borderId="0" xfId="0" applyNumberFormat="1" applyFont="1" applyFill="1" applyBorder="1" applyAlignment="1" applyProtection="1">
      <alignment vertical="center" wrapText="1"/>
      <protection/>
    </xf>
    <xf numFmtId="174" fontId="26" fillId="34" borderId="74" xfId="67" applyNumberFormat="1" applyFont="1" applyFill="1" applyBorder="1" applyAlignment="1" applyProtection="1">
      <alignment vertical="center" wrapText="1"/>
      <protection/>
    </xf>
    <xf numFmtId="192" fontId="26" fillId="34" borderId="205" xfId="107" applyNumberFormat="1" applyFont="1" applyFill="1" applyBorder="1" applyAlignment="1" applyProtection="1">
      <alignment vertical="center"/>
      <protection/>
    </xf>
    <xf numFmtId="192" fontId="26" fillId="34" borderId="209" xfId="107" applyNumberFormat="1" applyFont="1" applyFill="1" applyBorder="1" applyAlignment="1" applyProtection="1">
      <alignment vertical="center"/>
      <protection/>
    </xf>
    <xf numFmtId="192" fontId="26" fillId="34" borderId="213" xfId="107" applyNumberFormat="1" applyFont="1" applyFill="1" applyBorder="1" applyAlignment="1" applyProtection="1">
      <alignment vertical="center"/>
      <protection/>
    </xf>
    <xf numFmtId="192" fontId="26" fillId="34" borderId="214" xfId="107" applyNumberFormat="1" applyFont="1" applyFill="1" applyBorder="1" applyAlignment="1" applyProtection="1">
      <alignment vertical="center"/>
      <protection/>
    </xf>
    <xf numFmtId="188" fontId="26" fillId="34" borderId="234" xfId="107" applyNumberFormat="1" applyFont="1" applyFill="1" applyBorder="1" applyAlignment="1" applyProtection="1">
      <alignment vertical="center"/>
      <protection/>
    </xf>
    <xf numFmtId="174" fontId="27" fillId="34" borderId="259" xfId="69" applyNumberFormat="1" applyFont="1" applyFill="1" applyBorder="1" applyAlignment="1" applyProtection="1">
      <alignment vertical="center" wrapText="1"/>
      <protection/>
    </xf>
    <xf numFmtId="192" fontId="25" fillId="34" borderId="260" xfId="0" applyNumberFormat="1" applyFont="1" applyFill="1" applyBorder="1" applyAlignment="1" applyProtection="1">
      <alignment horizontal="center" vertical="center"/>
      <protection/>
    </xf>
    <xf numFmtId="192" fontId="25" fillId="34" borderId="261" xfId="0" applyNumberFormat="1" applyFont="1" applyFill="1" applyBorder="1" applyAlignment="1" applyProtection="1">
      <alignment horizontal="center" vertical="center"/>
      <protection/>
    </xf>
    <xf numFmtId="183" fontId="25" fillId="34" borderId="228" xfId="107" applyNumberFormat="1" applyFont="1" applyFill="1" applyBorder="1" applyAlignment="1" applyProtection="1">
      <alignment horizontal="center" vertical="center"/>
      <protection/>
    </xf>
    <xf numFmtId="183" fontId="25" fillId="34" borderId="28" xfId="0" applyNumberFormat="1" applyFont="1" applyFill="1" applyBorder="1" applyAlignment="1" applyProtection="1">
      <alignment horizontal="center" vertical="center"/>
      <protection/>
    </xf>
    <xf numFmtId="183" fontId="25" fillId="34" borderId="262" xfId="0" applyNumberFormat="1" applyFont="1" applyFill="1" applyBorder="1" applyAlignment="1" applyProtection="1">
      <alignment horizontal="center" vertical="center"/>
      <protection/>
    </xf>
    <xf numFmtId="192" fontId="83" fillId="40" borderId="68" xfId="0" applyNumberFormat="1" applyFont="1" applyFill="1" applyBorder="1" applyAlignment="1" applyProtection="1">
      <alignment vertical="center"/>
      <protection hidden="1"/>
    </xf>
    <xf numFmtId="174" fontId="83" fillId="40" borderId="68" xfId="0" applyNumberFormat="1" applyFont="1" applyFill="1" applyBorder="1" applyAlignment="1" applyProtection="1">
      <alignment vertical="center"/>
      <protection hidden="1"/>
    </xf>
    <xf numFmtId="174" fontId="83" fillId="40" borderId="84" xfId="0" applyNumberFormat="1" applyFont="1" applyFill="1" applyBorder="1" applyAlignment="1" applyProtection="1">
      <alignment vertical="center"/>
      <protection hidden="1"/>
    </xf>
    <xf numFmtId="174" fontId="26" fillId="34" borderId="263" xfId="67" applyNumberFormat="1" applyFont="1" applyFill="1" applyBorder="1" applyAlignment="1" applyProtection="1">
      <alignment vertical="center" wrapText="1"/>
      <protection/>
    </xf>
    <xf numFmtId="192" fontId="26" fillId="34" borderId="264" xfId="107" applyNumberFormat="1" applyFont="1" applyFill="1" applyBorder="1" applyAlignment="1" applyProtection="1">
      <alignment vertical="center"/>
      <protection/>
    </xf>
    <xf numFmtId="174" fontId="26" fillId="34" borderId="265" xfId="67" applyNumberFormat="1" applyFont="1" applyFill="1" applyBorder="1" applyAlignment="1" applyProtection="1">
      <alignment vertical="center" wrapText="1"/>
      <protection/>
    </xf>
    <xf numFmtId="192" fontId="26" fillId="34" borderId="212" xfId="107" applyNumberFormat="1" applyFont="1" applyFill="1" applyBorder="1" applyAlignment="1" applyProtection="1">
      <alignment vertical="center"/>
      <protection/>
    </xf>
    <xf numFmtId="174" fontId="27" fillId="34" borderId="266" xfId="69" applyNumberFormat="1" applyFont="1" applyFill="1" applyBorder="1" applyAlignment="1" applyProtection="1">
      <alignment vertical="center" wrapText="1"/>
      <protection/>
    </xf>
    <xf numFmtId="192" fontId="25" fillId="34" borderId="267" xfId="0" applyNumberFormat="1" applyFont="1" applyFill="1" applyBorder="1" applyAlignment="1" applyProtection="1">
      <alignment horizontal="center" vertical="center"/>
      <protection/>
    </xf>
    <xf numFmtId="174" fontId="83" fillId="40" borderId="259" xfId="0" applyNumberFormat="1" applyFont="1" applyFill="1" applyBorder="1" applyAlignment="1" applyProtection="1">
      <alignment vertical="center"/>
      <protection hidden="1"/>
    </xf>
    <xf numFmtId="192" fontId="83" fillId="40" borderId="0" xfId="0" applyNumberFormat="1" applyFont="1" applyFill="1" applyBorder="1" applyAlignment="1" applyProtection="1">
      <alignment vertical="center"/>
      <protection hidden="1"/>
    </xf>
    <xf numFmtId="174" fontId="83" fillId="40" borderId="27" xfId="0" applyNumberFormat="1" applyFont="1" applyFill="1" applyBorder="1" applyAlignment="1" applyProtection="1">
      <alignment vertical="center"/>
      <protection hidden="1"/>
    </xf>
    <xf numFmtId="174" fontId="26" fillId="34" borderId="268" xfId="69" applyNumberFormat="1" applyFont="1" applyFill="1" applyBorder="1" applyAlignment="1" applyProtection="1">
      <alignment vertical="center" wrapText="1"/>
      <protection/>
    </xf>
    <xf numFmtId="192" fontId="25" fillId="34" borderId="269" xfId="0" applyNumberFormat="1" applyFont="1" applyFill="1" applyBorder="1" applyAlignment="1" applyProtection="1">
      <alignment horizontal="center" vertical="center"/>
      <protection/>
    </xf>
    <xf numFmtId="174" fontId="83" fillId="40" borderId="270" xfId="0" applyNumberFormat="1" applyFont="1" applyFill="1" applyBorder="1" applyAlignment="1" applyProtection="1">
      <alignment vertical="center"/>
      <protection hidden="1"/>
    </xf>
    <xf numFmtId="174" fontId="29" fillId="41" borderId="12" xfId="0" applyNumberFormat="1" applyFont="1" applyFill="1" applyBorder="1" applyAlignment="1" applyProtection="1">
      <alignment horizontal="center" vertical="center" wrapText="1"/>
      <protection/>
    </xf>
    <xf numFmtId="192" fontId="25" fillId="34" borderId="271" xfId="0" applyNumberFormat="1" applyFont="1" applyFill="1" applyBorder="1" applyAlignment="1" applyProtection="1">
      <alignment horizontal="center" vertical="center"/>
      <protection/>
    </xf>
    <xf numFmtId="183" fontId="25" fillId="34" borderId="42" xfId="0" applyNumberFormat="1" applyFont="1" applyFill="1" applyBorder="1" applyAlignment="1" applyProtection="1">
      <alignment horizontal="center" vertical="center"/>
      <protection/>
    </xf>
    <xf numFmtId="174" fontId="29" fillId="41" borderId="27" xfId="0" applyNumberFormat="1" applyFont="1" applyFill="1" applyBorder="1" applyAlignment="1" applyProtection="1">
      <alignment horizontal="center" vertical="center" wrapText="1"/>
      <protection/>
    </xf>
    <xf numFmtId="174" fontId="29" fillId="41" borderId="27" xfId="0" applyNumberFormat="1" applyFont="1" applyFill="1" applyBorder="1" applyAlignment="1" applyProtection="1">
      <alignment vertical="center" wrapText="1"/>
      <protection/>
    </xf>
    <xf numFmtId="174" fontId="26" fillId="34" borderId="246" xfId="69" applyNumberFormat="1" applyFont="1" applyFill="1" applyBorder="1" applyAlignment="1" applyProtection="1">
      <alignment vertical="center" wrapText="1"/>
      <protection/>
    </xf>
    <xf numFmtId="188" fontId="26" fillId="34" borderId="179" xfId="107" applyNumberFormat="1" applyFont="1" applyFill="1" applyBorder="1" applyAlignment="1" applyProtection="1">
      <alignment vertical="center"/>
      <protection/>
    </xf>
    <xf numFmtId="188" fontId="26" fillId="34" borderId="272" xfId="107" applyNumberFormat="1" applyFont="1" applyFill="1" applyBorder="1" applyAlignment="1" applyProtection="1">
      <alignment vertical="center"/>
      <protection/>
    </xf>
    <xf numFmtId="174" fontId="27" fillId="34" borderId="270" xfId="69" applyNumberFormat="1" applyFont="1" applyFill="1" applyBorder="1" applyAlignment="1" applyProtection="1">
      <alignment vertical="center" wrapText="1"/>
      <protection/>
    </xf>
    <xf numFmtId="183" fontId="25" fillId="34" borderId="273" xfId="0" applyNumberFormat="1" applyFont="1" applyFill="1" applyBorder="1" applyAlignment="1" applyProtection="1">
      <alignment horizontal="center" vertical="center"/>
      <protection/>
    </xf>
    <xf numFmtId="183" fontId="25" fillId="34" borderId="274" xfId="0" applyNumberFormat="1" applyFont="1" applyFill="1" applyBorder="1" applyAlignment="1" applyProtection="1">
      <alignment horizontal="center" vertical="center"/>
      <protection/>
    </xf>
    <xf numFmtId="174" fontId="25" fillId="34" borderId="275" xfId="0" applyNumberFormat="1" applyFont="1" applyFill="1" applyBorder="1" applyAlignment="1" applyProtection="1">
      <alignment vertical="center" wrapText="1"/>
      <protection/>
    </xf>
    <xf numFmtId="174" fontId="25" fillId="34" borderId="99" xfId="0" applyNumberFormat="1" applyFont="1" applyFill="1" applyBorder="1" applyAlignment="1" applyProtection="1">
      <alignment horizontal="center" vertical="center"/>
      <protection/>
    </xf>
    <xf numFmtId="174" fontId="25" fillId="34" borderId="186" xfId="0" applyNumberFormat="1" applyFont="1" applyFill="1" applyBorder="1" applyAlignment="1" applyProtection="1">
      <alignment vertical="center"/>
      <protection/>
    </xf>
    <xf numFmtId="183" fontId="25" fillId="35" borderId="172" xfId="0" applyNumberFormat="1" applyFont="1" applyFill="1" applyBorder="1" applyAlignment="1" applyProtection="1">
      <alignment vertical="center"/>
      <protection/>
    </xf>
    <xf numFmtId="174" fontId="26" fillId="34" borderId="187" xfId="0" applyNumberFormat="1" applyFont="1" applyFill="1" applyBorder="1" applyAlignment="1" applyProtection="1">
      <alignment vertical="center"/>
      <protection/>
    </xf>
    <xf numFmtId="174" fontId="25" fillId="34" borderId="39" xfId="0" applyNumberFormat="1" applyFont="1" applyFill="1" applyBorder="1" applyAlignment="1" applyProtection="1">
      <alignment vertical="center"/>
      <protection/>
    </xf>
    <xf numFmtId="174" fontId="26" fillId="34" borderId="142" xfId="0" applyNumberFormat="1" applyFont="1" applyFill="1" applyBorder="1" applyAlignment="1" applyProtection="1">
      <alignment vertical="center" wrapText="1"/>
      <protection/>
    </xf>
    <xf numFmtId="174" fontId="26" fillId="34" borderId="80" xfId="76" applyNumberFormat="1" applyFont="1" applyFill="1" applyBorder="1" applyAlignment="1" applyProtection="1">
      <alignment vertical="center" wrapText="1"/>
      <protection/>
    </xf>
    <xf numFmtId="183" fontId="25" fillId="34" borderId="154" xfId="0" applyNumberFormat="1" applyFont="1" applyFill="1" applyBorder="1" applyAlignment="1" applyProtection="1">
      <alignment vertical="center"/>
      <protection/>
    </xf>
    <xf numFmtId="174" fontId="25" fillId="34" borderId="143" xfId="0" applyNumberFormat="1" applyFont="1" applyFill="1" applyBorder="1" applyAlignment="1" applyProtection="1">
      <alignment vertical="center" wrapText="1"/>
      <protection/>
    </xf>
    <xf numFmtId="183" fontId="33" fillId="34" borderId="235" xfId="107" applyNumberFormat="1" applyFont="1" applyFill="1" applyBorder="1" applyAlignment="1" applyProtection="1">
      <alignment horizontal="center" vertical="center"/>
      <protection/>
    </xf>
    <xf numFmtId="174" fontId="33" fillId="34" borderId="129" xfId="107" applyNumberFormat="1" applyFont="1" applyFill="1" applyBorder="1" applyAlignment="1" applyProtection="1">
      <alignment horizontal="center" vertical="center"/>
      <protection/>
    </xf>
    <xf numFmtId="183" fontId="25" fillId="35" borderId="155" xfId="0" applyNumberFormat="1" applyFont="1" applyFill="1" applyBorder="1" applyAlignment="1" applyProtection="1">
      <alignment vertical="center"/>
      <protection/>
    </xf>
    <xf numFmtId="174" fontId="0" fillId="29" borderId="0" xfId="0" applyNumberFormat="1" applyFill="1" applyAlignment="1" applyProtection="1">
      <alignment wrapText="1"/>
      <protection/>
    </xf>
    <xf numFmtId="0" fontId="93" fillId="0" borderId="170" xfId="76" applyNumberFormat="1" applyFont="1" applyFill="1" applyBorder="1" applyAlignment="1" applyProtection="1">
      <alignment vertical="center" wrapText="1"/>
      <protection/>
    </xf>
    <xf numFmtId="174" fontId="0" fillId="29" borderId="0" xfId="0" applyNumberFormat="1" applyFill="1" applyAlignment="1" applyProtection="1">
      <alignment horizontal="center"/>
      <protection/>
    </xf>
    <xf numFmtId="0" fontId="93" fillId="0" borderId="0" xfId="76" applyNumberFormat="1" applyFont="1" applyFill="1" applyBorder="1" applyAlignment="1" applyProtection="1">
      <alignment vertical="center" wrapText="1"/>
      <protection locked="0"/>
    </xf>
    <xf numFmtId="185" fontId="94" fillId="34" borderId="276" xfId="0" applyNumberFormat="1" applyFont="1" applyFill="1" applyBorder="1" applyAlignment="1" applyProtection="1">
      <alignment vertical="center"/>
      <protection/>
    </xf>
    <xf numFmtId="174" fontId="83" fillId="40" borderId="62" xfId="0" applyNumberFormat="1" applyFont="1" applyFill="1" applyBorder="1" applyAlignment="1" applyProtection="1">
      <alignment vertical="center"/>
      <protection hidden="1"/>
    </xf>
    <xf numFmtId="191" fontId="26" fillId="0" borderId="277" xfId="107" applyNumberFormat="1" applyFont="1" applyFill="1" applyBorder="1" applyAlignment="1" applyProtection="1">
      <alignment horizontal="right" vertical="center"/>
      <protection/>
    </xf>
    <xf numFmtId="191" fontId="26" fillId="35" borderId="164" xfId="107" applyNumberFormat="1" applyFont="1" applyFill="1" applyBorder="1" applyAlignment="1" applyProtection="1">
      <alignment horizontal="right" vertical="center"/>
      <protection/>
    </xf>
    <xf numFmtId="191" fontId="26" fillId="35" borderId="262" xfId="0" applyNumberFormat="1" applyFont="1" applyFill="1" applyBorder="1" applyAlignment="1" applyProtection="1">
      <alignment horizontal="right" vertical="center"/>
      <protection/>
    </xf>
    <xf numFmtId="191" fontId="26" fillId="29" borderId="186" xfId="0" applyNumberFormat="1" applyFont="1" applyFill="1" applyBorder="1" applyAlignment="1" applyProtection="1">
      <alignment horizontal="right" vertical="center" wrapText="1"/>
      <protection/>
    </xf>
    <xf numFmtId="191" fontId="26" fillId="34" borderId="198" xfId="107" applyNumberFormat="1" applyFont="1" applyFill="1" applyBorder="1" applyAlignment="1" applyProtection="1">
      <alignment vertical="center"/>
      <protection/>
    </xf>
    <xf numFmtId="174" fontId="26" fillId="30" borderId="278" xfId="107" applyNumberFormat="1" applyFont="1" applyFill="1" applyBorder="1" applyAlignment="1" applyProtection="1">
      <alignment horizontal="left" vertical="center" wrapText="1"/>
      <protection/>
    </xf>
    <xf numFmtId="191" fontId="26" fillId="0" borderId="234" xfId="107" applyNumberFormat="1" applyFont="1" applyFill="1" applyBorder="1" applyAlignment="1" applyProtection="1">
      <alignment horizontal="right" vertical="center"/>
      <protection/>
    </xf>
    <xf numFmtId="191" fontId="26" fillId="35" borderId="154" xfId="107" applyNumberFormat="1" applyFont="1" applyFill="1" applyBorder="1" applyAlignment="1" applyProtection="1">
      <alignment horizontal="right" vertical="center"/>
      <protection/>
    </xf>
    <xf numFmtId="191" fontId="26" fillId="35" borderId="279" xfId="0" applyNumberFormat="1" applyFont="1" applyFill="1" applyBorder="1" applyAlignment="1" applyProtection="1">
      <alignment horizontal="right" vertical="center"/>
      <protection/>
    </xf>
    <xf numFmtId="191" fontId="26" fillId="0" borderId="280" xfId="107" applyNumberFormat="1" applyFont="1" applyFill="1" applyBorder="1" applyAlignment="1" applyProtection="1">
      <alignment horizontal="right" vertical="center"/>
      <protection/>
    </xf>
    <xf numFmtId="191" fontId="26" fillId="34" borderId="40" xfId="107" applyNumberFormat="1" applyFont="1" applyFill="1" applyBorder="1" applyAlignment="1" applyProtection="1">
      <alignment vertical="center"/>
      <protection/>
    </xf>
    <xf numFmtId="191" fontId="26" fillId="30" borderId="280" xfId="107" applyNumberFormat="1" applyFont="1" applyFill="1" applyBorder="1" applyAlignment="1" applyProtection="1">
      <alignment horizontal="right" vertical="center" wrapText="1"/>
      <protection/>
    </xf>
    <xf numFmtId="174" fontId="26" fillId="30" borderId="281" xfId="107" applyNumberFormat="1" applyFont="1" applyFill="1" applyBorder="1" applyAlignment="1" applyProtection="1">
      <alignment horizontal="left" vertical="center" wrapText="1"/>
      <protection/>
    </xf>
    <xf numFmtId="191" fontId="26" fillId="0" borderId="236" xfId="107" applyNumberFormat="1" applyFont="1" applyFill="1" applyBorder="1" applyAlignment="1" applyProtection="1">
      <alignment horizontal="right" vertical="center"/>
      <protection/>
    </xf>
    <xf numFmtId="191" fontId="26" fillId="35" borderId="282" xfId="0" applyNumberFormat="1" applyFont="1" applyFill="1" applyBorder="1" applyAlignment="1" applyProtection="1">
      <alignment horizontal="right" vertical="center"/>
      <protection/>
    </xf>
    <xf numFmtId="191" fontId="26" fillId="34" borderId="167" xfId="107" applyNumberFormat="1" applyFont="1" applyFill="1" applyBorder="1" applyAlignment="1" applyProtection="1">
      <alignment vertical="center"/>
      <protection/>
    </xf>
    <xf numFmtId="174" fontId="26" fillId="31" borderId="52" xfId="107" applyNumberFormat="1" applyFont="1" applyFill="1" applyBorder="1" applyAlignment="1" applyProtection="1">
      <alignment vertical="center"/>
      <protection/>
    </xf>
    <xf numFmtId="174" fontId="25" fillId="31" borderId="54" xfId="0" applyNumberFormat="1" applyFont="1" applyFill="1" applyBorder="1" applyAlignment="1" applyProtection="1">
      <alignment vertical="center"/>
      <protection/>
    </xf>
    <xf numFmtId="174" fontId="25" fillId="31" borderId="55" xfId="0" applyNumberFormat="1" applyFont="1" applyFill="1" applyBorder="1" applyAlignment="1" applyProtection="1">
      <alignment horizontal="right" vertical="center" wrapText="1"/>
      <protection/>
    </xf>
    <xf numFmtId="174" fontId="26" fillId="31" borderId="281" xfId="107" applyNumberFormat="1" applyFont="1" applyFill="1" applyBorder="1" applyAlignment="1" applyProtection="1">
      <alignment horizontal="left" vertical="center"/>
      <protection/>
    </xf>
    <xf numFmtId="174" fontId="26" fillId="31" borderId="44" xfId="107" applyNumberFormat="1" applyFont="1" applyFill="1" applyBorder="1" applyAlignment="1" applyProtection="1">
      <alignment vertical="center"/>
      <protection/>
    </xf>
    <xf numFmtId="174" fontId="26" fillId="31" borderId="56" xfId="107" applyNumberFormat="1" applyFont="1" applyFill="1" applyBorder="1" applyAlignment="1" applyProtection="1">
      <alignment vertical="center"/>
      <protection/>
    </xf>
    <xf numFmtId="174" fontId="26" fillId="29" borderId="58" xfId="0" applyNumberFormat="1" applyFont="1" applyFill="1" applyBorder="1" applyAlignment="1" applyProtection="1">
      <alignment horizontal="right" vertical="center" wrapText="1"/>
      <protection/>
    </xf>
    <xf numFmtId="174" fontId="26" fillId="30" borderId="281" xfId="107" applyNumberFormat="1" applyFont="1" applyFill="1" applyBorder="1" applyAlignment="1" applyProtection="1">
      <alignment horizontal="left" vertical="center"/>
      <protection/>
    </xf>
    <xf numFmtId="174" fontId="26" fillId="31" borderId="168" xfId="107" applyNumberFormat="1" applyFont="1" applyFill="1" applyBorder="1" applyAlignment="1" applyProtection="1">
      <alignment vertical="center"/>
      <protection/>
    </xf>
    <xf numFmtId="174" fontId="25" fillId="31" borderId="283" xfId="0" applyNumberFormat="1" applyFont="1" applyFill="1" applyBorder="1" applyAlignment="1" applyProtection="1">
      <alignment vertical="center"/>
      <protection/>
    </xf>
    <xf numFmtId="174" fontId="25" fillId="31" borderId="28" xfId="0" applyNumberFormat="1" applyFont="1" applyFill="1" applyBorder="1" applyAlignment="1" applyProtection="1">
      <alignment horizontal="right" vertical="center" wrapText="1"/>
      <protection/>
    </xf>
    <xf numFmtId="183" fontId="25" fillId="34" borderId="284" xfId="0" applyNumberFormat="1" applyFont="1" applyFill="1" applyBorder="1" applyAlignment="1" applyProtection="1">
      <alignment horizontal="center" vertical="center"/>
      <protection/>
    </xf>
    <xf numFmtId="183" fontId="25" fillId="34" borderId="191" xfId="107" applyNumberFormat="1" applyFont="1" applyFill="1" applyBorder="1" applyAlignment="1" applyProtection="1">
      <alignment horizontal="center" vertical="center"/>
      <protection/>
    </xf>
    <xf numFmtId="183" fontId="25" fillId="34" borderId="285" xfId="0" applyNumberFormat="1" applyFont="1" applyFill="1" applyBorder="1" applyAlignment="1" applyProtection="1">
      <alignment horizontal="center" vertical="center"/>
      <protection/>
    </xf>
    <xf numFmtId="174" fontId="26" fillId="34" borderId="168" xfId="107" applyNumberFormat="1" applyFont="1" applyFill="1" applyBorder="1" applyAlignment="1" applyProtection="1">
      <alignment horizontal="left" vertical="center"/>
      <protection/>
    </xf>
    <xf numFmtId="192" fontId="95" fillId="40" borderId="68" xfId="0" applyNumberFormat="1" applyFont="1" applyFill="1" applyBorder="1" applyAlignment="1" applyProtection="1">
      <alignment vertical="center"/>
      <protection hidden="1"/>
    </xf>
    <xf numFmtId="191" fontId="26" fillId="0" borderId="286" xfId="107" applyNumberFormat="1" applyFont="1" applyFill="1" applyBorder="1" applyAlignment="1" applyProtection="1">
      <alignment vertical="center"/>
      <protection/>
    </xf>
    <xf numFmtId="191" fontId="26" fillId="35" borderId="287" xfId="107" applyNumberFormat="1" applyFont="1" applyFill="1" applyBorder="1" applyAlignment="1" applyProtection="1">
      <alignment vertical="center"/>
      <protection/>
    </xf>
    <xf numFmtId="191" fontId="26" fillId="35" borderId="288" xfId="0" applyNumberFormat="1" applyFont="1" applyFill="1" applyBorder="1" applyAlignment="1" applyProtection="1">
      <alignment horizontal="right" vertical="center"/>
      <protection/>
    </xf>
    <xf numFmtId="191" fontId="26" fillId="0" borderId="37" xfId="107" applyNumberFormat="1" applyFont="1" applyFill="1" applyBorder="1" applyAlignment="1" applyProtection="1">
      <alignment horizontal="right" vertical="center" wrapText="1"/>
      <protection/>
    </xf>
    <xf numFmtId="191" fontId="26" fillId="34" borderId="287" xfId="107" applyNumberFormat="1" applyFont="1" applyFill="1" applyBorder="1" applyAlignment="1" applyProtection="1">
      <alignment vertical="center"/>
      <protection/>
    </xf>
    <xf numFmtId="191" fontId="26" fillId="35" borderId="40" xfId="107" applyNumberFormat="1" applyFont="1" applyFill="1" applyBorder="1" applyAlignment="1" applyProtection="1">
      <alignment vertical="center"/>
      <protection/>
    </xf>
    <xf numFmtId="191" fontId="26" fillId="35" borderId="289" xfId="0" applyNumberFormat="1" applyFont="1" applyFill="1" applyBorder="1" applyAlignment="1" applyProtection="1">
      <alignment horizontal="right" vertical="center"/>
      <protection/>
    </xf>
    <xf numFmtId="191" fontId="26" fillId="0" borderId="280" xfId="107" applyNumberFormat="1" applyFont="1" applyFill="1" applyBorder="1" applyAlignment="1" applyProtection="1">
      <alignment horizontal="right" vertical="center" wrapText="1"/>
      <protection/>
    </xf>
    <xf numFmtId="191" fontId="26" fillId="35" borderId="290" xfId="107" applyNumberFormat="1" applyFont="1" applyFill="1" applyBorder="1" applyAlignment="1" applyProtection="1">
      <alignment vertical="center"/>
      <protection/>
    </xf>
    <xf numFmtId="191" fontId="26" fillId="35" borderId="116" xfId="0" applyNumberFormat="1" applyFont="1" applyFill="1" applyBorder="1" applyAlignment="1" applyProtection="1">
      <alignment horizontal="right" vertical="center"/>
      <protection/>
    </xf>
    <xf numFmtId="191" fontId="26" fillId="0" borderId="291" xfId="107" applyNumberFormat="1" applyFont="1" applyFill="1" applyBorder="1" applyAlignment="1" applyProtection="1">
      <alignment horizontal="right" vertical="center" wrapText="1"/>
      <protection/>
    </xf>
    <xf numFmtId="191" fontId="26" fillId="34" borderId="290" xfId="107" applyNumberFormat="1" applyFont="1" applyFill="1" applyBorder="1" applyAlignment="1" applyProtection="1">
      <alignment vertical="center"/>
      <protection/>
    </xf>
    <xf numFmtId="174" fontId="26" fillId="34" borderId="57" xfId="107" applyNumberFormat="1" applyFont="1" applyFill="1" applyBorder="1" applyAlignment="1" applyProtection="1">
      <alignment horizontal="left" vertical="center"/>
      <protection/>
    </xf>
    <xf numFmtId="192" fontId="86" fillId="41" borderId="0" xfId="0" applyNumberFormat="1" applyFont="1" applyFill="1" applyBorder="1" applyAlignment="1" applyProtection="1">
      <alignment vertical="center" wrapText="1"/>
      <protection/>
    </xf>
    <xf numFmtId="174" fontId="38" fillId="41" borderId="42" xfId="0" applyNumberFormat="1" applyFont="1" applyFill="1" applyBorder="1" applyAlignment="1" applyProtection="1">
      <alignment vertical="center" wrapText="1"/>
      <protection/>
    </xf>
    <xf numFmtId="191" fontId="26" fillId="0" borderId="121" xfId="107" applyNumberFormat="1" applyFont="1" applyFill="1" applyBorder="1" applyAlignment="1" applyProtection="1">
      <alignment vertical="center"/>
      <protection/>
    </xf>
    <xf numFmtId="191" fontId="26" fillId="35" borderId="198" xfId="107" applyNumberFormat="1" applyFont="1" applyFill="1" applyBorder="1" applyAlignment="1" applyProtection="1">
      <alignment vertical="center"/>
      <protection/>
    </xf>
    <xf numFmtId="191" fontId="26" fillId="35" borderId="168" xfId="0" applyNumberFormat="1" applyFont="1" applyFill="1" applyBorder="1" applyAlignment="1" applyProtection="1">
      <alignment horizontal="right" vertical="center"/>
      <protection/>
    </xf>
    <xf numFmtId="191" fontId="26" fillId="0" borderId="186" xfId="107" applyNumberFormat="1" applyFont="1" applyFill="1" applyBorder="1" applyAlignment="1" applyProtection="1">
      <alignment horizontal="right" vertical="center" wrapText="1"/>
      <protection/>
    </xf>
    <xf numFmtId="191" fontId="26" fillId="0" borderId="122" xfId="107" applyNumberFormat="1" applyFont="1" applyFill="1" applyBorder="1" applyAlignment="1" applyProtection="1">
      <alignment vertical="center"/>
      <protection/>
    </xf>
    <xf numFmtId="191" fontId="26" fillId="35" borderId="167" xfId="107" applyNumberFormat="1" applyFont="1" applyFill="1" applyBorder="1" applyAlignment="1" applyProtection="1">
      <alignment vertical="center"/>
      <protection/>
    </xf>
    <xf numFmtId="191" fontId="26" fillId="0" borderId="58" xfId="107" applyNumberFormat="1" applyFont="1" applyFill="1" applyBorder="1" applyAlignment="1" applyProtection="1">
      <alignment horizontal="right" vertical="center" wrapText="1"/>
      <protection/>
    </xf>
    <xf numFmtId="174" fontId="26" fillId="34" borderId="281" xfId="107" applyNumberFormat="1" applyFont="1" applyFill="1" applyBorder="1" applyAlignment="1" applyProtection="1">
      <alignment horizontal="left" vertical="center"/>
      <protection/>
    </xf>
    <xf numFmtId="191" fontId="26" fillId="0" borderId="132" xfId="107" applyNumberFormat="1" applyFont="1" applyFill="1" applyBorder="1" applyAlignment="1" applyProtection="1">
      <alignment vertical="center"/>
      <protection/>
    </xf>
    <xf numFmtId="191" fontId="26" fillId="34" borderId="154" xfId="107" applyNumberFormat="1" applyFont="1" applyFill="1" applyBorder="1" applyAlignment="1" applyProtection="1">
      <alignment vertical="center"/>
      <protection/>
    </xf>
    <xf numFmtId="191" fontId="26" fillId="35" borderId="292" xfId="0" applyNumberFormat="1" applyFont="1" applyFill="1" applyBorder="1" applyAlignment="1" applyProtection="1">
      <alignment horizontal="center" vertical="center"/>
      <protection/>
    </xf>
    <xf numFmtId="191" fontId="26" fillId="30" borderId="146" xfId="107" applyNumberFormat="1" applyFont="1" applyFill="1" applyBorder="1" applyAlignment="1" applyProtection="1">
      <alignment horizontal="right" vertical="center" wrapText="1"/>
      <protection/>
    </xf>
    <xf numFmtId="191" fontId="26" fillId="34" borderId="38" xfId="107" applyNumberFormat="1" applyFont="1" applyFill="1" applyBorder="1" applyAlignment="1" applyProtection="1">
      <alignment vertical="center"/>
      <protection/>
    </xf>
    <xf numFmtId="174" fontId="91" fillId="30" borderId="57" xfId="107" applyNumberFormat="1" applyFont="1" applyFill="1" applyBorder="1" applyAlignment="1" applyProtection="1">
      <alignment horizontal="left" vertical="center"/>
      <protection/>
    </xf>
    <xf numFmtId="191" fontId="26" fillId="0" borderId="123" xfId="107" applyNumberFormat="1" applyFont="1" applyFill="1" applyBorder="1" applyAlignment="1" applyProtection="1">
      <alignment vertical="center"/>
      <protection/>
    </xf>
    <xf numFmtId="191" fontId="26" fillId="35" borderId="0" xfId="0" applyNumberFormat="1" applyFont="1" applyFill="1" applyBorder="1" applyAlignment="1" applyProtection="1">
      <alignment horizontal="right" vertical="center"/>
      <protection/>
    </xf>
    <xf numFmtId="191" fontId="26" fillId="30" borderId="127" xfId="107" applyNumberFormat="1" applyFont="1" applyFill="1" applyBorder="1" applyAlignment="1" applyProtection="1">
      <alignment horizontal="right" vertical="center" wrapText="1"/>
      <protection/>
    </xf>
    <xf numFmtId="191" fontId="26" fillId="34" borderId="161" xfId="107" applyNumberFormat="1" applyFont="1" applyFill="1" applyBorder="1" applyAlignment="1" applyProtection="1">
      <alignment vertical="center"/>
      <protection/>
    </xf>
    <xf numFmtId="174" fontId="26" fillId="30" borderId="57" xfId="107" applyNumberFormat="1" applyFont="1" applyFill="1" applyBorder="1" applyAlignment="1" applyProtection="1">
      <alignment horizontal="left" vertical="center"/>
      <protection/>
    </xf>
    <xf numFmtId="191" fontId="26" fillId="35" borderId="293" xfId="0" applyNumberFormat="1" applyFont="1" applyFill="1" applyBorder="1" applyAlignment="1" applyProtection="1">
      <alignment horizontal="right" vertical="center"/>
      <protection/>
    </xf>
    <xf numFmtId="191" fontId="26" fillId="34" borderId="294" xfId="107" applyNumberFormat="1" applyFont="1" applyFill="1" applyBorder="1" applyAlignment="1" applyProtection="1">
      <alignment vertical="center"/>
      <protection/>
    </xf>
    <xf numFmtId="191" fontId="26" fillId="35" borderId="295" xfId="0" applyNumberFormat="1" applyFont="1" applyFill="1" applyBorder="1" applyAlignment="1" applyProtection="1">
      <alignment horizontal="right" vertical="center"/>
      <protection/>
    </xf>
    <xf numFmtId="191" fontId="26" fillId="30" borderId="145" xfId="107" applyNumberFormat="1" applyFont="1" applyFill="1" applyBorder="1" applyAlignment="1" applyProtection="1">
      <alignment horizontal="right" vertical="center" wrapText="1"/>
      <protection/>
    </xf>
    <xf numFmtId="191" fontId="26" fillId="34" borderId="149" xfId="107" applyNumberFormat="1" applyFont="1" applyFill="1" applyBorder="1" applyAlignment="1" applyProtection="1">
      <alignment vertical="center"/>
      <protection/>
    </xf>
    <xf numFmtId="191" fontId="26" fillId="0" borderId="117" xfId="107" applyNumberFormat="1" applyFont="1" applyFill="1" applyBorder="1" applyAlignment="1" applyProtection="1">
      <alignment vertical="center"/>
      <protection/>
    </xf>
    <xf numFmtId="191" fontId="26" fillId="35" borderId="296" xfId="0" applyNumberFormat="1" applyFont="1" applyFill="1" applyBorder="1" applyAlignment="1" applyProtection="1">
      <alignment horizontal="right" vertical="center"/>
      <protection/>
    </xf>
    <xf numFmtId="191" fontId="26" fillId="0" borderId="118" xfId="107" applyNumberFormat="1" applyFont="1" applyFill="1" applyBorder="1" applyAlignment="1" applyProtection="1">
      <alignment vertical="center"/>
      <protection/>
    </xf>
    <xf numFmtId="174" fontId="26" fillId="30" borderId="57" xfId="107" applyNumberFormat="1" applyFont="1" applyFill="1" applyBorder="1" applyAlignment="1" applyProtection="1">
      <alignment horizontal="left" vertical="center" wrapText="1"/>
      <protection/>
    </xf>
    <xf numFmtId="191" fontId="26" fillId="35" borderId="297" xfId="0" applyNumberFormat="1" applyFont="1" applyFill="1" applyBorder="1" applyAlignment="1" applyProtection="1">
      <alignment horizontal="right" vertical="center"/>
      <protection/>
    </xf>
    <xf numFmtId="191" fontId="26" fillId="0" borderId="179" xfId="107" applyNumberFormat="1" applyFont="1" applyFill="1" applyBorder="1" applyAlignment="1" applyProtection="1">
      <alignment vertical="center"/>
      <protection/>
    </xf>
    <xf numFmtId="191" fontId="26" fillId="34" borderId="277" xfId="107" applyNumberFormat="1" applyFont="1" applyFill="1" applyBorder="1" applyAlignment="1" applyProtection="1">
      <alignment vertical="center"/>
      <protection/>
    </xf>
    <xf numFmtId="191" fontId="26" fillId="35" borderId="298" xfId="0" applyNumberFormat="1" applyFont="1" applyFill="1" applyBorder="1" applyAlignment="1" applyProtection="1">
      <alignment horizontal="right" vertical="center"/>
      <protection/>
    </xf>
    <xf numFmtId="191" fontId="26" fillId="30" borderId="147" xfId="107" applyNumberFormat="1" applyFont="1" applyFill="1" applyBorder="1" applyAlignment="1" applyProtection="1">
      <alignment horizontal="right" vertical="center" wrapText="1"/>
      <protection/>
    </xf>
    <xf numFmtId="191" fontId="26" fillId="34" borderId="148" xfId="107" applyNumberFormat="1" applyFont="1" applyFill="1" applyBorder="1" applyAlignment="1" applyProtection="1">
      <alignment vertical="center"/>
      <protection/>
    </xf>
    <xf numFmtId="191" fontId="26" fillId="34" borderId="236" xfId="107" applyNumberFormat="1" applyFont="1" applyFill="1" applyBorder="1" applyAlignment="1" applyProtection="1">
      <alignment vertical="center"/>
      <protection/>
    </xf>
    <xf numFmtId="191" fontId="26" fillId="35" borderId="299" xfId="0" applyNumberFormat="1" applyFont="1" applyFill="1" applyBorder="1" applyAlignment="1" applyProtection="1">
      <alignment horizontal="right" vertical="center"/>
      <protection/>
    </xf>
    <xf numFmtId="191" fontId="26" fillId="30" borderId="128" xfId="107" applyNumberFormat="1" applyFont="1" applyFill="1" applyBorder="1" applyAlignment="1" applyProtection="1">
      <alignment horizontal="right" vertical="center" wrapText="1"/>
      <protection/>
    </xf>
    <xf numFmtId="191" fontId="26" fillId="34" borderId="162" xfId="107" applyNumberFormat="1" applyFont="1" applyFill="1" applyBorder="1" applyAlignment="1" applyProtection="1">
      <alignment vertical="center"/>
      <protection/>
    </xf>
    <xf numFmtId="183" fontId="25" fillId="34" borderId="300" xfId="0" applyNumberFormat="1" applyFont="1" applyFill="1" applyBorder="1" applyAlignment="1" applyProtection="1">
      <alignment horizontal="center" vertical="center"/>
      <protection/>
    </xf>
    <xf numFmtId="174" fontId="26" fillId="34" borderId="301" xfId="107" applyNumberFormat="1" applyFont="1" applyFill="1" applyBorder="1" applyAlignment="1" applyProtection="1">
      <alignment horizontal="left" vertical="center"/>
      <protection/>
    </xf>
    <xf numFmtId="183" fontId="25" fillId="35" borderId="302" xfId="0" applyNumberFormat="1" applyFont="1" applyFill="1" applyBorder="1" applyAlignment="1" applyProtection="1">
      <alignment vertical="center"/>
      <protection/>
    </xf>
    <xf numFmtId="183" fontId="25" fillId="34" borderId="303" xfId="0" applyNumberFormat="1" applyFont="1" applyFill="1" applyBorder="1" applyAlignment="1" applyProtection="1">
      <alignment vertical="center"/>
      <protection/>
    </xf>
    <xf numFmtId="183" fontId="25" fillId="35" borderId="304" xfId="0" applyNumberFormat="1" applyFont="1" applyFill="1" applyBorder="1" applyAlignment="1" applyProtection="1">
      <alignment vertical="center"/>
      <protection/>
    </xf>
    <xf numFmtId="174" fontId="25" fillId="34" borderId="134" xfId="0" applyNumberFormat="1" applyFont="1" applyFill="1" applyBorder="1" applyAlignment="1" applyProtection="1">
      <alignment vertical="center" wrapText="1"/>
      <protection/>
    </xf>
    <xf numFmtId="183" fontId="25" fillId="34" borderId="151" xfId="0" applyNumberFormat="1" applyFont="1" applyFill="1" applyBorder="1" applyAlignment="1" applyProtection="1">
      <alignment vertical="center"/>
      <protection/>
    </xf>
    <xf numFmtId="174" fontId="26" fillId="34" borderId="82" xfId="0" applyNumberFormat="1" applyFont="1" applyFill="1" applyBorder="1" applyAlignment="1" applyProtection="1">
      <alignment vertical="center"/>
      <protection/>
    </xf>
    <xf numFmtId="185" fontId="26" fillId="34" borderId="305" xfId="0" applyNumberFormat="1" applyFont="1" applyFill="1" applyBorder="1" applyAlignment="1" applyProtection="1">
      <alignment vertical="center"/>
      <protection/>
    </xf>
    <xf numFmtId="183" fontId="25" fillId="34" borderId="276" xfId="0" applyNumberFormat="1" applyFont="1" applyFill="1" applyBorder="1" applyAlignment="1" applyProtection="1">
      <alignment vertical="center"/>
      <protection/>
    </xf>
    <xf numFmtId="183" fontId="25" fillId="35" borderId="306" xfId="0" applyNumberFormat="1" applyFont="1" applyFill="1" applyBorder="1" applyAlignment="1" applyProtection="1">
      <alignment vertical="center"/>
      <protection/>
    </xf>
    <xf numFmtId="174" fontId="25" fillId="34" borderId="307" xfId="0" applyNumberFormat="1" applyFont="1" applyFill="1" applyBorder="1" applyAlignment="1" applyProtection="1">
      <alignment vertical="center"/>
      <protection/>
    </xf>
    <xf numFmtId="183" fontId="25" fillId="35" borderId="308" xfId="0" applyNumberFormat="1" applyFont="1" applyFill="1" applyBorder="1" applyAlignment="1" applyProtection="1">
      <alignment vertical="center"/>
      <protection/>
    </xf>
    <xf numFmtId="49" fontId="92" fillId="0" borderId="79" xfId="0" applyNumberFormat="1" applyFont="1" applyFill="1" applyBorder="1" applyAlignment="1" applyProtection="1">
      <alignment horizontal="center" vertical="center" wrapText="1"/>
      <protection/>
    </xf>
    <xf numFmtId="49" fontId="92" fillId="0" borderId="309" xfId="0" applyNumberFormat="1" applyFont="1" applyFill="1" applyBorder="1" applyAlignment="1" applyProtection="1">
      <alignment horizontal="center" vertical="center" wrapText="1"/>
      <protection/>
    </xf>
    <xf numFmtId="0" fontId="94" fillId="34" borderId="80" xfId="76" applyNumberFormat="1" applyFont="1" applyFill="1" applyBorder="1" applyAlignment="1" applyProtection="1">
      <alignment vertical="center" wrapText="1"/>
      <protection/>
    </xf>
    <xf numFmtId="174" fontId="83" fillId="40" borderId="89" xfId="0" applyNumberFormat="1" applyFont="1" applyFill="1" applyBorder="1" applyAlignment="1" applyProtection="1">
      <alignment vertical="center"/>
      <protection hidden="1"/>
    </xf>
    <xf numFmtId="191" fontId="26" fillId="0" borderId="37" xfId="107" applyNumberFormat="1" applyFont="1" applyFill="1" applyBorder="1" applyAlignment="1" applyProtection="1">
      <alignment horizontal="right" vertical="center"/>
      <protection/>
    </xf>
    <xf numFmtId="191" fontId="26" fillId="35" borderId="125" xfId="107" applyNumberFormat="1" applyFont="1" applyFill="1" applyBorder="1" applyAlignment="1" applyProtection="1">
      <alignment horizontal="right" vertical="center"/>
      <protection/>
    </xf>
    <xf numFmtId="191" fontId="26" fillId="35" borderId="132" xfId="0" applyNumberFormat="1" applyFont="1" applyFill="1" applyBorder="1" applyAlignment="1" applyProtection="1">
      <alignment horizontal="right" vertical="center"/>
      <protection/>
    </xf>
    <xf numFmtId="191" fontId="26" fillId="29" borderId="138" xfId="0" applyNumberFormat="1" applyFont="1" applyFill="1" applyBorder="1" applyAlignment="1" applyProtection="1">
      <alignment horizontal="right" vertical="center" wrapText="1"/>
      <protection/>
    </xf>
    <xf numFmtId="174" fontId="26" fillId="30" borderId="85" xfId="107" applyNumberFormat="1" applyFont="1" applyFill="1" applyBorder="1" applyAlignment="1" applyProtection="1">
      <alignment horizontal="left" vertical="center" wrapText="1"/>
      <protection/>
    </xf>
    <xf numFmtId="191" fontId="26" fillId="35" borderId="109" xfId="107" applyNumberFormat="1" applyFont="1" applyFill="1" applyBorder="1" applyAlignment="1" applyProtection="1">
      <alignment horizontal="right" vertical="center"/>
      <protection/>
    </xf>
    <xf numFmtId="191" fontId="26" fillId="35" borderId="181" xfId="0" applyNumberFormat="1" applyFont="1" applyFill="1" applyBorder="1" applyAlignment="1" applyProtection="1">
      <alignment horizontal="right" vertical="center"/>
      <protection/>
    </xf>
    <xf numFmtId="191" fontId="26" fillId="0" borderId="310" xfId="107" applyNumberFormat="1" applyFont="1" applyFill="1" applyBorder="1" applyAlignment="1" applyProtection="1">
      <alignment horizontal="right" vertical="center"/>
      <protection/>
    </xf>
    <xf numFmtId="191" fontId="26" fillId="30" borderId="310" xfId="107" applyNumberFormat="1" applyFont="1" applyFill="1" applyBorder="1" applyAlignment="1" applyProtection="1">
      <alignment horizontal="right" vertical="center" wrapText="1"/>
      <protection/>
    </xf>
    <xf numFmtId="174" fontId="26" fillId="30" borderId="86" xfId="107" applyNumberFormat="1" applyFont="1" applyFill="1" applyBorder="1" applyAlignment="1" applyProtection="1">
      <alignment horizontal="left" vertical="center" wrapText="1"/>
      <protection/>
    </xf>
    <xf numFmtId="174" fontId="26" fillId="31" borderId="53" xfId="107" applyNumberFormat="1" applyFont="1" applyFill="1" applyBorder="1" applyAlignment="1" applyProtection="1">
      <alignment vertical="center"/>
      <protection/>
    </xf>
    <xf numFmtId="174" fontId="25" fillId="31" borderId="311" xfId="0" applyNumberFormat="1" applyFont="1" applyFill="1" applyBorder="1" applyAlignment="1" applyProtection="1">
      <alignment vertical="center"/>
      <protection/>
    </xf>
    <xf numFmtId="174" fontId="25" fillId="31" borderId="190" xfId="107" applyNumberFormat="1" applyFont="1" applyFill="1" applyBorder="1" applyAlignment="1" applyProtection="1">
      <alignment horizontal="right" vertical="center"/>
      <protection/>
    </xf>
    <xf numFmtId="174" fontId="25" fillId="31" borderId="51" xfId="0" applyNumberFormat="1" applyFont="1" applyFill="1" applyBorder="1" applyAlignment="1" applyProtection="1">
      <alignment vertical="center"/>
      <protection/>
    </xf>
    <xf numFmtId="174" fontId="26" fillId="31" borderId="86" xfId="107" applyNumberFormat="1" applyFont="1" applyFill="1" applyBorder="1" applyAlignment="1" applyProtection="1">
      <alignment horizontal="left" vertical="center"/>
      <protection/>
    </xf>
    <xf numFmtId="174" fontId="26" fillId="31" borderId="58" xfId="107" applyNumberFormat="1" applyFont="1" applyFill="1" applyBorder="1" applyAlignment="1" applyProtection="1">
      <alignment vertical="center"/>
      <protection/>
    </xf>
    <xf numFmtId="174" fontId="26" fillId="30" borderId="86" xfId="107" applyNumberFormat="1" applyFont="1" applyFill="1" applyBorder="1" applyAlignment="1" applyProtection="1">
      <alignment horizontal="left" vertical="center"/>
      <protection/>
    </xf>
    <xf numFmtId="183" fontId="26" fillId="34" borderId="312" xfId="107" applyNumberFormat="1" applyFont="1" applyFill="1" applyBorder="1" applyAlignment="1" applyProtection="1">
      <alignment horizontal="left" vertical="center"/>
      <protection/>
    </xf>
    <xf numFmtId="183" fontId="0" fillId="29" borderId="0" xfId="0" applyNumberFormat="1" applyFill="1" applyAlignment="1" applyProtection="1">
      <alignment/>
      <protection/>
    </xf>
    <xf numFmtId="183" fontId="0" fillId="0" borderId="0" xfId="0" applyNumberFormat="1" applyFill="1" applyBorder="1" applyAlignment="1" applyProtection="1">
      <alignment/>
      <protection/>
    </xf>
    <xf numFmtId="174" fontId="83" fillId="40" borderId="29" xfId="0" applyNumberFormat="1" applyFont="1" applyFill="1" applyBorder="1" applyAlignment="1" applyProtection="1">
      <alignment vertical="center"/>
      <protection hidden="1"/>
    </xf>
    <xf numFmtId="192" fontId="83" fillId="40" borderId="73" xfId="0" applyNumberFormat="1" applyFont="1" applyFill="1" applyBorder="1" applyAlignment="1" applyProtection="1">
      <alignment vertical="center"/>
      <protection hidden="1"/>
    </xf>
    <xf numFmtId="174" fontId="83" fillId="40" borderId="73" xfId="0" applyNumberFormat="1" applyFont="1" applyFill="1" applyBorder="1" applyAlignment="1" applyProtection="1">
      <alignment horizontal="right" vertical="center"/>
      <protection hidden="1"/>
    </xf>
    <xf numFmtId="174" fontId="83" fillId="40" borderId="73" xfId="0" applyNumberFormat="1" applyFont="1" applyFill="1" applyBorder="1" applyAlignment="1" applyProtection="1">
      <alignment vertical="center"/>
      <protection hidden="1"/>
    </xf>
    <xf numFmtId="191" fontId="26" fillId="0" borderId="146" xfId="107" applyNumberFormat="1" applyFont="1" applyFill="1" applyBorder="1" applyAlignment="1" applyProtection="1">
      <alignment vertical="center"/>
      <protection/>
    </xf>
    <xf numFmtId="191" fontId="26" fillId="35" borderId="130" xfId="107" applyNumberFormat="1" applyFont="1" applyFill="1" applyBorder="1" applyAlignment="1" applyProtection="1">
      <alignment vertical="center"/>
      <protection/>
    </xf>
    <xf numFmtId="191" fontId="26" fillId="0" borderId="313" xfId="107" applyNumberFormat="1" applyFont="1" applyFill="1" applyBorder="1" applyAlignment="1" applyProtection="1">
      <alignment horizontal="right" vertical="center" wrapText="1"/>
      <protection/>
    </xf>
    <xf numFmtId="174" fontId="26" fillId="30" borderId="87" xfId="107" applyNumberFormat="1" applyFont="1" applyFill="1" applyBorder="1" applyAlignment="1" applyProtection="1">
      <alignment horizontal="left" vertical="center" wrapText="1"/>
      <protection/>
    </xf>
    <xf numFmtId="191" fontId="26" fillId="0" borderId="127" xfId="107" applyNumberFormat="1" applyFont="1" applyFill="1" applyBorder="1" applyAlignment="1" applyProtection="1">
      <alignment vertical="center"/>
      <protection/>
    </xf>
    <xf numFmtId="191" fontId="26" fillId="35" borderId="109" xfId="107" applyNumberFormat="1" applyFont="1" applyFill="1" applyBorder="1" applyAlignment="1" applyProtection="1">
      <alignment vertical="center"/>
      <protection/>
    </xf>
    <xf numFmtId="191" fontId="26" fillId="0" borderId="310" xfId="107" applyNumberFormat="1" applyFont="1" applyFill="1" applyBorder="1" applyAlignment="1" applyProtection="1">
      <alignment horizontal="right" vertical="center" wrapText="1"/>
      <protection/>
    </xf>
    <xf numFmtId="191" fontId="26" fillId="0" borderId="128" xfId="107" applyNumberFormat="1" applyFont="1" applyFill="1" applyBorder="1" applyAlignment="1" applyProtection="1">
      <alignment vertical="center"/>
      <protection/>
    </xf>
    <xf numFmtId="191" fontId="26" fillId="35" borderId="129" xfId="107" applyNumberFormat="1" applyFont="1" applyFill="1" applyBorder="1" applyAlignment="1" applyProtection="1">
      <alignment vertical="center"/>
      <protection/>
    </xf>
    <xf numFmtId="191" fontId="26" fillId="0" borderId="314" xfId="107" applyNumberFormat="1" applyFont="1" applyFill="1" applyBorder="1" applyAlignment="1" applyProtection="1">
      <alignment horizontal="right" vertical="center" wrapText="1"/>
      <protection/>
    </xf>
    <xf numFmtId="183" fontId="25" fillId="34" borderId="257" xfId="0" applyNumberFormat="1" applyFont="1" applyFill="1" applyBorder="1" applyAlignment="1" applyProtection="1">
      <alignment horizontal="center" vertical="center"/>
      <protection/>
    </xf>
    <xf numFmtId="174" fontId="83" fillId="40" borderId="82" xfId="0" applyNumberFormat="1" applyFont="1" applyFill="1" applyBorder="1" applyAlignment="1" applyProtection="1">
      <alignment vertical="center"/>
      <protection hidden="1"/>
    </xf>
    <xf numFmtId="192" fontId="29" fillId="41" borderId="59" xfId="0" applyNumberFormat="1" applyFont="1" applyFill="1" applyBorder="1" applyAlignment="1" applyProtection="1">
      <alignment vertical="center" wrapText="1"/>
      <protection/>
    </xf>
    <xf numFmtId="174" fontId="29" fillId="41" borderId="59" xfId="0" applyNumberFormat="1" applyFont="1" applyFill="1" applyBorder="1" applyAlignment="1" applyProtection="1">
      <alignment horizontal="right" vertical="center" wrapText="1"/>
      <protection/>
    </xf>
    <xf numFmtId="174" fontId="29" fillId="41" borderId="59" xfId="0" applyNumberFormat="1" applyFont="1" applyFill="1" applyBorder="1" applyAlignment="1" applyProtection="1">
      <alignment vertical="center" wrapText="1"/>
      <protection/>
    </xf>
    <xf numFmtId="174" fontId="29" fillId="41" borderId="59" xfId="0" applyNumberFormat="1" applyFont="1" applyFill="1" applyBorder="1" applyAlignment="1" applyProtection="1">
      <alignment horizontal="center" vertical="center" wrapText="1"/>
      <protection/>
    </xf>
    <xf numFmtId="174" fontId="29" fillId="41" borderId="0" xfId="0" applyNumberFormat="1" applyFont="1" applyFill="1" applyBorder="1" applyAlignment="1" applyProtection="1">
      <alignment horizontal="right" vertical="center" wrapText="1"/>
      <protection/>
    </xf>
    <xf numFmtId="174" fontId="38" fillId="41" borderId="271" xfId="0" applyNumberFormat="1" applyFont="1" applyFill="1" applyBorder="1" applyAlignment="1" applyProtection="1">
      <alignment vertical="center" wrapText="1"/>
      <protection/>
    </xf>
    <xf numFmtId="191" fontId="26" fillId="0" borderId="37" xfId="107" applyNumberFormat="1" applyFont="1" applyFill="1" applyBorder="1" applyAlignment="1" applyProtection="1">
      <alignment vertical="center"/>
      <protection/>
    </xf>
    <xf numFmtId="191" fontId="26" fillId="35" borderId="125" xfId="107" applyNumberFormat="1" applyFont="1" applyFill="1" applyBorder="1" applyAlignment="1" applyProtection="1">
      <alignment vertical="center"/>
      <protection/>
    </xf>
    <xf numFmtId="191" fontId="26" fillId="0" borderId="138" xfId="107" applyNumberFormat="1" applyFont="1" applyFill="1" applyBorder="1" applyAlignment="1" applyProtection="1">
      <alignment horizontal="right" vertical="center" wrapText="1"/>
      <protection/>
    </xf>
    <xf numFmtId="191" fontId="26" fillId="0" borderId="58" xfId="107" applyNumberFormat="1" applyFont="1" applyFill="1" applyBorder="1" applyAlignment="1" applyProtection="1">
      <alignment vertical="center"/>
      <protection/>
    </xf>
    <xf numFmtId="191" fontId="26" fillId="35" borderId="43" xfId="107" applyNumberFormat="1" applyFont="1" applyFill="1" applyBorder="1" applyAlignment="1" applyProtection="1">
      <alignment vertical="center"/>
      <protection/>
    </xf>
    <xf numFmtId="191" fontId="26" fillId="35" borderId="120" xfId="0" applyNumberFormat="1" applyFont="1" applyFill="1" applyBorder="1" applyAlignment="1" applyProtection="1">
      <alignment horizontal="right" vertical="center"/>
      <protection/>
    </xf>
    <xf numFmtId="191" fontId="26" fillId="0" borderId="131" xfId="107" applyNumberFormat="1" applyFont="1" applyFill="1" applyBorder="1" applyAlignment="1" applyProtection="1">
      <alignment horizontal="right" vertical="center" wrapText="1"/>
      <protection/>
    </xf>
    <xf numFmtId="174" fontId="26" fillId="34" borderId="312" xfId="107" applyNumberFormat="1" applyFont="1" applyFill="1" applyBorder="1" applyAlignment="1" applyProtection="1">
      <alignment horizontal="left" vertical="center"/>
      <protection/>
    </xf>
    <xf numFmtId="174" fontId="38" fillId="41" borderId="315" xfId="0" applyNumberFormat="1" applyFont="1" applyFill="1" applyBorder="1" applyAlignment="1" applyProtection="1">
      <alignment vertical="center" wrapText="1"/>
      <protection/>
    </xf>
    <xf numFmtId="191" fontId="26" fillId="34" borderId="130" xfId="107" applyNumberFormat="1" applyFont="1" applyFill="1" applyBorder="1" applyAlignment="1" applyProtection="1">
      <alignment vertical="center"/>
      <protection/>
    </xf>
    <xf numFmtId="191" fontId="26" fillId="30" borderId="313" xfId="107" applyNumberFormat="1" applyFont="1" applyFill="1" applyBorder="1" applyAlignment="1" applyProtection="1">
      <alignment horizontal="right" vertical="center" wrapText="1"/>
      <protection/>
    </xf>
    <xf numFmtId="191" fontId="26" fillId="0" borderId="80" xfId="107" applyNumberFormat="1" applyFont="1" applyFill="1" applyBorder="1" applyAlignment="1" applyProtection="1">
      <alignment vertical="center"/>
      <protection/>
    </xf>
    <xf numFmtId="191" fontId="26" fillId="34" borderId="129" xfId="107" applyNumberFormat="1" applyFont="1" applyFill="1" applyBorder="1" applyAlignment="1" applyProtection="1">
      <alignment vertical="center"/>
      <protection/>
    </xf>
    <xf numFmtId="191" fontId="26" fillId="30" borderId="314" xfId="107" applyNumberFormat="1" applyFont="1" applyFill="1" applyBorder="1" applyAlignment="1" applyProtection="1">
      <alignment horizontal="right" vertical="center" wrapText="1"/>
      <protection/>
    </xf>
    <xf numFmtId="183" fontId="25" fillId="34" borderId="316" xfId="107" applyNumberFormat="1" applyFont="1" applyFill="1" applyBorder="1" applyAlignment="1" applyProtection="1">
      <alignment horizontal="center" vertical="center"/>
      <protection/>
    </xf>
    <xf numFmtId="174" fontId="83" fillId="40" borderId="12" xfId="0" applyNumberFormat="1" applyFont="1" applyFill="1" applyBorder="1" applyAlignment="1" applyProtection="1">
      <alignment vertical="center"/>
      <protection hidden="1"/>
    </xf>
    <xf numFmtId="174" fontId="29" fillId="41" borderId="12" xfId="0" applyNumberFormat="1" applyFont="1" applyFill="1" applyBorder="1" applyAlignment="1" applyProtection="1">
      <alignment horizontal="right" vertical="center" wrapText="1"/>
      <protection/>
    </xf>
    <xf numFmtId="183" fontId="26" fillId="35" borderId="106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Alignment="1" applyProtection="1">
      <alignment/>
      <protection/>
    </xf>
    <xf numFmtId="0" fontId="93" fillId="0" borderId="0" xfId="76" applyNumberFormat="1" applyFont="1" applyFill="1" applyBorder="1" applyAlignment="1" applyProtection="1">
      <alignment vertical="center" wrapText="1"/>
      <protection/>
    </xf>
    <xf numFmtId="174" fontId="0" fillId="29" borderId="0" xfId="61" applyNumberFormat="1" applyFont="1" applyFill="1" applyAlignment="1" applyProtection="1">
      <alignment/>
      <protection/>
    </xf>
    <xf numFmtId="174" fontId="0" fillId="29" borderId="0" xfId="0" applyNumberFormat="1" applyFont="1" applyFill="1" applyAlignment="1" applyProtection="1">
      <alignment/>
      <protection/>
    </xf>
    <xf numFmtId="10" fontId="94" fillId="34" borderId="80" xfId="76" applyNumberFormat="1" applyFont="1" applyFill="1" applyBorder="1" applyAlignment="1" applyProtection="1">
      <alignment vertical="center" wrapText="1"/>
      <protection/>
    </xf>
    <xf numFmtId="49" fontId="84" fillId="0" borderId="17" xfId="0" applyNumberFormat="1" applyFont="1" applyFill="1" applyBorder="1" applyAlignment="1" applyProtection="1">
      <alignment horizontal="center" vertical="center" wrapText="1"/>
      <protection/>
    </xf>
    <xf numFmtId="174" fontId="29" fillId="41" borderId="73" xfId="0" applyNumberFormat="1" applyFont="1" applyFill="1" applyBorder="1" applyAlignment="1" applyProtection="1">
      <alignment horizontal="center" vertical="center" wrapText="1"/>
      <protection/>
    </xf>
    <xf numFmtId="174" fontId="29" fillId="41" borderId="317" xfId="0" applyNumberFormat="1" applyFont="1" applyFill="1" applyBorder="1" applyAlignment="1" applyProtection="1">
      <alignment vertical="center" wrapText="1"/>
      <protection/>
    </xf>
    <xf numFmtId="191" fontId="26" fillId="29" borderId="170" xfId="0" applyNumberFormat="1" applyFont="1" applyFill="1" applyBorder="1" applyAlignment="1" applyProtection="1">
      <alignment horizontal="right" vertical="center" wrapText="1"/>
      <protection/>
    </xf>
    <xf numFmtId="191" fontId="26" fillId="34" borderId="125" xfId="107" applyNumberFormat="1" applyFont="1" applyFill="1" applyBorder="1" applyAlignment="1" applyProtection="1">
      <alignment vertical="center"/>
      <protection/>
    </xf>
    <xf numFmtId="191" fontId="26" fillId="0" borderId="80" xfId="107" applyNumberFormat="1" applyFont="1" applyFill="1" applyBorder="1" applyAlignment="1" applyProtection="1">
      <alignment horizontal="right" vertical="center"/>
      <protection/>
    </xf>
    <xf numFmtId="191" fontId="26" fillId="30" borderId="80" xfId="107" applyNumberFormat="1" applyFont="1" applyFill="1" applyBorder="1" applyAlignment="1" applyProtection="1">
      <alignment horizontal="right" vertical="center" wrapText="1"/>
      <protection/>
    </xf>
    <xf numFmtId="191" fontId="26" fillId="0" borderId="318" xfId="107" applyNumberFormat="1" applyFont="1" applyFill="1" applyBorder="1" applyAlignment="1" applyProtection="1">
      <alignment horizontal="right" vertical="center"/>
      <protection/>
    </xf>
    <xf numFmtId="191" fontId="26" fillId="35" borderId="129" xfId="107" applyNumberFormat="1" applyFont="1" applyFill="1" applyBorder="1" applyAlignment="1" applyProtection="1">
      <alignment horizontal="right" vertical="center"/>
      <protection/>
    </xf>
    <xf numFmtId="191" fontId="26" fillId="30" borderId="122" xfId="107" applyNumberFormat="1" applyFont="1" applyFill="1" applyBorder="1" applyAlignment="1" applyProtection="1">
      <alignment horizontal="right" vertical="center" wrapText="1"/>
      <protection/>
    </xf>
    <xf numFmtId="174" fontId="25" fillId="31" borderId="52" xfId="0" applyNumberFormat="1" applyFont="1" applyFill="1" applyBorder="1" applyAlignment="1" applyProtection="1">
      <alignment horizontal="right" vertical="center" wrapText="1"/>
      <protection/>
    </xf>
    <xf numFmtId="174" fontId="25" fillId="31" borderId="90" xfId="0" applyNumberFormat="1" applyFont="1" applyFill="1" applyBorder="1" applyAlignment="1" applyProtection="1">
      <alignment vertical="center"/>
      <protection/>
    </xf>
    <xf numFmtId="174" fontId="26" fillId="31" borderId="43" xfId="107" applyNumberFormat="1" applyFont="1" applyFill="1" applyBorder="1" applyAlignment="1" applyProtection="1">
      <alignment vertical="center"/>
      <protection/>
    </xf>
    <xf numFmtId="174" fontId="25" fillId="31" borderId="108" xfId="0" applyNumberFormat="1" applyFont="1" applyFill="1" applyBorder="1" applyAlignment="1" applyProtection="1">
      <alignment vertical="center"/>
      <protection/>
    </xf>
    <xf numFmtId="174" fontId="26" fillId="31" borderId="103" xfId="107" applyNumberFormat="1" applyFont="1" applyFill="1" applyBorder="1" applyAlignment="1" applyProtection="1">
      <alignment horizontal="left" vertical="center"/>
      <protection/>
    </xf>
    <xf numFmtId="183" fontId="25" fillId="34" borderId="319" xfId="0" applyNumberFormat="1" applyFont="1" applyFill="1" applyBorder="1" applyAlignment="1" applyProtection="1">
      <alignment horizontal="center" vertical="center"/>
      <protection/>
    </xf>
    <xf numFmtId="174" fontId="26" fillId="34" borderId="62" xfId="107" applyNumberFormat="1" applyFont="1" applyFill="1" applyBorder="1" applyAlignment="1" applyProtection="1">
      <alignment horizontal="left" vertical="center"/>
      <protection/>
    </xf>
    <xf numFmtId="174" fontId="83" fillId="40" borderId="0" xfId="0" applyNumberFormat="1" applyFont="1" applyFill="1" applyBorder="1" applyAlignment="1" applyProtection="1">
      <alignment vertical="center"/>
      <protection hidden="1"/>
    </xf>
    <xf numFmtId="174" fontId="83" fillId="40" borderId="320" xfId="0" applyNumberFormat="1" applyFont="1" applyFill="1" applyBorder="1" applyAlignment="1" applyProtection="1">
      <alignment vertical="center"/>
      <protection hidden="1"/>
    </xf>
    <xf numFmtId="191" fontId="26" fillId="35" borderId="172" xfId="107" applyNumberFormat="1" applyFont="1" applyFill="1" applyBorder="1" applyAlignment="1" applyProtection="1">
      <alignment vertical="center"/>
      <protection/>
    </xf>
    <xf numFmtId="191" fontId="26" fillId="0" borderId="39" xfId="107" applyNumberFormat="1" applyFont="1" applyFill="1" applyBorder="1" applyAlignment="1" applyProtection="1">
      <alignment horizontal="right" vertical="center" wrapText="1"/>
      <protection/>
    </xf>
    <xf numFmtId="191" fontId="26" fillId="0" borderId="80" xfId="107" applyNumberFormat="1" applyFont="1" applyFill="1" applyBorder="1" applyAlignment="1" applyProtection="1">
      <alignment horizontal="right" vertical="center" wrapText="1"/>
      <protection/>
    </xf>
    <xf numFmtId="191" fontId="26" fillId="35" borderId="133" xfId="107" applyNumberFormat="1" applyFont="1" applyFill="1" applyBorder="1" applyAlignment="1" applyProtection="1">
      <alignment vertical="center"/>
      <protection/>
    </xf>
    <xf numFmtId="191" fontId="26" fillId="0" borderId="81" xfId="107" applyNumberFormat="1" applyFont="1" applyFill="1" applyBorder="1" applyAlignment="1" applyProtection="1">
      <alignment horizontal="right" vertical="center" wrapText="1"/>
      <protection/>
    </xf>
    <xf numFmtId="192" fontId="25" fillId="34" borderId="68" xfId="0" applyNumberFormat="1" applyFont="1" applyFill="1" applyBorder="1" applyAlignment="1" applyProtection="1">
      <alignment horizontal="center" vertical="center"/>
      <protection/>
    </xf>
    <xf numFmtId="174" fontId="26" fillId="34" borderId="316" xfId="107" applyNumberFormat="1" applyFont="1" applyFill="1" applyBorder="1" applyAlignment="1" applyProtection="1">
      <alignment horizontal="left" vertical="center"/>
      <protection/>
    </xf>
    <xf numFmtId="174" fontId="38" fillId="41" borderId="273" xfId="0" applyNumberFormat="1" applyFont="1" applyFill="1" applyBorder="1" applyAlignment="1" applyProtection="1">
      <alignment vertical="center" wrapText="1"/>
      <protection/>
    </xf>
    <xf numFmtId="191" fontId="26" fillId="0" borderId="44" xfId="107" applyNumberFormat="1" applyFont="1" applyFill="1" applyBorder="1" applyAlignment="1" applyProtection="1">
      <alignment horizontal="right" vertical="center" wrapText="1"/>
      <protection/>
    </xf>
    <xf numFmtId="191" fontId="26" fillId="30" borderId="81" xfId="107" applyNumberFormat="1" applyFont="1" applyFill="1" applyBorder="1" applyAlignment="1" applyProtection="1">
      <alignment horizontal="right" vertical="center" wrapText="1"/>
      <protection/>
    </xf>
    <xf numFmtId="191" fontId="26" fillId="30" borderId="39" xfId="107" applyNumberFormat="1" applyFont="1" applyFill="1" applyBorder="1" applyAlignment="1" applyProtection="1">
      <alignment horizontal="right" vertical="center" wrapText="1"/>
      <protection/>
    </xf>
    <xf numFmtId="192" fontId="25" fillId="35" borderId="164" xfId="0" applyNumberFormat="1" applyFont="1" applyFill="1" applyBorder="1" applyAlignment="1" applyProtection="1">
      <alignment horizontal="center" vertical="center"/>
      <protection/>
    </xf>
    <xf numFmtId="174" fontId="25" fillId="34" borderId="37" xfId="0" applyNumberFormat="1" applyFont="1" applyFill="1" applyBorder="1" applyAlignment="1" applyProtection="1">
      <alignment vertical="center"/>
      <protection/>
    </xf>
    <xf numFmtId="183" fontId="25" fillId="35" borderId="287" xfId="0" applyNumberFormat="1" applyFont="1" applyFill="1" applyBorder="1" applyAlignment="1" applyProtection="1">
      <alignment horizontal="center" vertical="center"/>
      <protection/>
    </xf>
    <xf numFmtId="183" fontId="25" fillId="34" borderId="199" xfId="0" applyNumberFormat="1" applyFont="1" applyFill="1" applyBorder="1" applyAlignment="1" applyProtection="1">
      <alignment horizontal="center" vertical="center"/>
      <protection/>
    </xf>
    <xf numFmtId="174" fontId="25" fillId="34" borderId="170" xfId="0" applyNumberFormat="1" applyFont="1" applyFill="1" applyBorder="1" applyAlignment="1" applyProtection="1">
      <alignment vertical="center"/>
      <protection/>
    </xf>
    <xf numFmtId="183" fontId="25" fillId="35" borderId="138" xfId="0" applyNumberFormat="1" applyFont="1" applyFill="1" applyBorder="1" applyAlignment="1" applyProtection="1">
      <alignment horizontal="center" vertical="center"/>
      <protection/>
    </xf>
    <xf numFmtId="174" fontId="25" fillId="34" borderId="132" xfId="0" applyNumberFormat="1" applyFont="1" applyFill="1" applyBorder="1" applyAlignment="1" applyProtection="1">
      <alignment vertical="center" wrapText="1"/>
      <protection/>
    </xf>
    <xf numFmtId="183" fontId="25" fillId="34" borderId="40" xfId="0" applyNumberFormat="1" applyFont="1" applyFill="1" applyBorder="1" applyAlignment="1" applyProtection="1">
      <alignment horizontal="center" vertical="center"/>
      <protection/>
    </xf>
    <xf numFmtId="10" fontId="26" fillId="34" borderId="81" xfId="0" applyNumberFormat="1" applyFont="1" applyFill="1" applyBorder="1" applyAlignment="1" applyProtection="1">
      <alignment vertical="center"/>
      <protection/>
    </xf>
    <xf numFmtId="183" fontId="25" fillId="34" borderId="109" xfId="0" applyNumberFormat="1" applyFont="1" applyFill="1" applyBorder="1" applyAlignment="1" applyProtection="1">
      <alignment horizontal="center" vertical="center"/>
      <protection/>
    </xf>
    <xf numFmtId="174" fontId="33" fillId="34" borderId="43" xfId="107" applyNumberFormat="1" applyFont="1" applyFill="1" applyBorder="1" applyAlignment="1" applyProtection="1">
      <alignment horizontal="center" vertical="center"/>
      <protection/>
    </xf>
    <xf numFmtId="183" fontId="25" fillId="35" borderId="165" xfId="0" applyNumberFormat="1" applyFont="1" applyFill="1" applyBorder="1" applyAlignment="1" applyProtection="1">
      <alignment horizontal="center" vertical="center"/>
      <protection/>
    </xf>
    <xf numFmtId="174" fontId="25" fillId="34" borderId="44" xfId="0" applyNumberFormat="1" applyFont="1" applyFill="1" applyBorder="1" applyAlignment="1" applyProtection="1">
      <alignment vertical="center"/>
      <protection/>
    </xf>
    <xf numFmtId="183" fontId="25" fillId="35" borderId="110" xfId="0" applyNumberFormat="1" applyFont="1" applyFill="1" applyBorder="1" applyAlignment="1" applyProtection="1">
      <alignment horizontal="center" vertical="center"/>
      <protection/>
    </xf>
    <xf numFmtId="0" fontId="84" fillId="0" borderId="22" xfId="0" applyNumberFormat="1" applyFont="1" applyFill="1" applyBorder="1" applyAlignment="1" applyProtection="1">
      <alignment horizontal="center" vertical="center" wrapText="1"/>
      <protection/>
    </xf>
    <xf numFmtId="0" fontId="93" fillId="0" borderId="80" xfId="76" applyNumberFormat="1" applyFont="1" applyFill="1" applyBorder="1" applyAlignment="1" applyProtection="1">
      <alignment vertical="center" wrapText="1"/>
      <protection/>
    </xf>
    <xf numFmtId="4" fontId="83" fillId="40" borderId="67" xfId="0" applyNumberFormat="1" applyFont="1" applyFill="1" applyBorder="1" applyAlignment="1" applyProtection="1">
      <alignment vertical="center"/>
      <protection hidden="1"/>
    </xf>
    <xf numFmtId="4" fontId="29" fillId="41" borderId="68" xfId="0" applyNumberFormat="1" applyFont="1" applyFill="1" applyBorder="1" applyAlignment="1" applyProtection="1">
      <alignment vertical="center" wrapText="1"/>
      <protection/>
    </xf>
    <xf numFmtId="4" fontId="29" fillId="41" borderId="68" xfId="0" applyNumberFormat="1" applyFont="1" applyFill="1" applyBorder="1" applyAlignment="1" applyProtection="1">
      <alignment horizontal="center" vertical="center" wrapText="1"/>
      <protection/>
    </xf>
    <xf numFmtId="4" fontId="29" fillId="41" borderId="67" xfId="0" applyNumberFormat="1" applyFont="1" applyFill="1" applyBorder="1" applyAlignment="1" applyProtection="1">
      <alignment vertical="center" wrapText="1"/>
      <protection/>
    </xf>
    <xf numFmtId="4" fontId="29" fillId="41" borderId="73" xfId="0" applyNumberFormat="1" applyFont="1" applyFill="1" applyBorder="1" applyAlignment="1" applyProtection="1">
      <alignment horizontal="center" vertical="center" wrapText="1"/>
      <protection/>
    </xf>
    <xf numFmtId="4" fontId="29" fillId="41" borderId="317" xfId="0" applyNumberFormat="1" applyFont="1" applyFill="1" applyBorder="1" applyAlignment="1" applyProtection="1">
      <alignment vertical="center" wrapText="1"/>
      <protection/>
    </xf>
    <xf numFmtId="4" fontId="83" fillId="40" borderId="84" xfId="0" applyNumberFormat="1" applyFont="1" applyFill="1" applyBorder="1" applyAlignment="1" applyProtection="1">
      <alignment vertical="center"/>
      <protection hidden="1"/>
    </xf>
    <xf numFmtId="191" fontId="26" fillId="0" borderId="117" xfId="107" applyNumberFormat="1" applyFont="1" applyFill="1" applyBorder="1" applyAlignment="1" applyProtection="1">
      <alignment horizontal="right" vertical="center"/>
      <protection/>
    </xf>
    <xf numFmtId="191" fontId="26" fillId="35" borderId="138" xfId="107" applyNumberFormat="1" applyFont="1" applyFill="1" applyBorder="1" applyAlignment="1" applyProtection="1">
      <alignment horizontal="right" vertical="center"/>
      <protection/>
    </xf>
    <xf numFmtId="4" fontId="26" fillId="30" borderId="278" xfId="107" applyNumberFormat="1" applyFont="1" applyFill="1" applyBorder="1" applyAlignment="1" applyProtection="1">
      <alignment horizontal="left" vertical="center" wrapText="1"/>
      <protection/>
    </xf>
    <xf numFmtId="191" fontId="26" fillId="0" borderId="118" xfId="107" applyNumberFormat="1" applyFont="1" applyFill="1" applyBorder="1" applyAlignment="1" applyProtection="1">
      <alignment horizontal="right" vertical="center"/>
      <protection/>
    </xf>
    <xf numFmtId="191" fontId="26" fillId="35" borderId="310" xfId="107" applyNumberFormat="1" applyFont="1" applyFill="1" applyBorder="1" applyAlignment="1" applyProtection="1">
      <alignment horizontal="right" vertical="center"/>
      <protection/>
    </xf>
    <xf numFmtId="4" fontId="26" fillId="30" borderId="281" xfId="107" applyNumberFormat="1" applyFont="1" applyFill="1" applyBorder="1" applyAlignment="1" applyProtection="1">
      <alignment horizontal="left" vertical="center" wrapText="1"/>
      <protection/>
    </xf>
    <xf numFmtId="191" fontId="26" fillId="0" borderId="179" xfId="107" applyNumberFormat="1" applyFont="1" applyFill="1" applyBorder="1" applyAlignment="1" applyProtection="1">
      <alignment horizontal="right" vertical="center"/>
      <protection/>
    </xf>
    <xf numFmtId="4" fontId="26" fillId="31" borderId="52" xfId="107" applyNumberFormat="1" applyFont="1" applyFill="1" applyBorder="1" applyAlignment="1" applyProtection="1">
      <alignment vertical="center"/>
      <protection/>
    </xf>
    <xf numFmtId="4" fontId="25" fillId="31" borderId="54" xfId="0" applyNumberFormat="1" applyFont="1" applyFill="1" applyBorder="1" applyAlignment="1" applyProtection="1">
      <alignment vertical="center"/>
      <protection/>
    </xf>
    <xf numFmtId="4" fontId="25" fillId="31" borderId="55" xfId="0" applyNumberFormat="1" applyFont="1" applyFill="1" applyBorder="1" applyAlignment="1" applyProtection="1">
      <alignment horizontal="right" vertical="center" wrapText="1"/>
      <protection/>
    </xf>
    <xf numFmtId="4" fontId="26" fillId="31" borderId="281" xfId="107" applyNumberFormat="1" applyFont="1" applyFill="1" applyBorder="1" applyAlignment="1" applyProtection="1">
      <alignment horizontal="left" vertical="center"/>
      <protection/>
    </xf>
    <xf numFmtId="4" fontId="26" fillId="31" borderId="58" xfId="107" applyNumberFormat="1" applyFont="1" applyFill="1" applyBorder="1" applyAlignment="1" applyProtection="1">
      <alignment vertical="center"/>
      <protection/>
    </xf>
    <xf numFmtId="4" fontId="26" fillId="31" borderId="167" xfId="107" applyNumberFormat="1" applyFont="1" applyFill="1" applyBorder="1" applyAlignment="1" applyProtection="1">
      <alignment vertical="center"/>
      <protection/>
    </xf>
    <xf numFmtId="4" fontId="26" fillId="29" borderId="58" xfId="0" applyNumberFormat="1" applyFont="1" applyFill="1" applyBorder="1" applyAlignment="1" applyProtection="1">
      <alignment horizontal="right" vertical="center" wrapText="1"/>
      <protection/>
    </xf>
    <xf numFmtId="4" fontId="26" fillId="30" borderId="281" xfId="107" applyNumberFormat="1" applyFont="1" applyFill="1" applyBorder="1" applyAlignment="1" applyProtection="1">
      <alignment horizontal="left" vertical="center"/>
      <protection/>
    </xf>
    <xf numFmtId="4" fontId="26" fillId="31" borderId="168" xfId="107" applyNumberFormat="1" applyFont="1" applyFill="1" applyBorder="1" applyAlignment="1" applyProtection="1">
      <alignment vertical="center"/>
      <protection/>
    </xf>
    <xf numFmtId="4" fontId="25" fillId="31" borderId="104" xfId="0" applyNumberFormat="1" applyFont="1" applyFill="1" applyBorder="1" applyAlignment="1" applyProtection="1">
      <alignment vertical="center"/>
      <protection/>
    </xf>
    <xf numFmtId="4" fontId="25" fillId="31" borderId="28" xfId="0" applyNumberFormat="1" applyFont="1" applyFill="1" applyBorder="1" applyAlignment="1" applyProtection="1">
      <alignment horizontal="right" vertical="center" wrapText="1"/>
      <protection/>
    </xf>
    <xf numFmtId="4" fontId="26" fillId="31" borderId="301" xfId="107" applyNumberFormat="1" applyFont="1" applyFill="1" applyBorder="1" applyAlignment="1" applyProtection="1">
      <alignment horizontal="left" vertical="center"/>
      <protection/>
    </xf>
    <xf numFmtId="4" fontId="26" fillId="34" borderId="62" xfId="107" applyNumberFormat="1" applyFont="1" applyFill="1" applyBorder="1" applyAlignment="1" applyProtection="1">
      <alignment horizontal="left" vertical="center"/>
      <protection/>
    </xf>
    <xf numFmtId="4" fontId="83" fillId="40" borderId="68" xfId="0" applyNumberFormat="1" applyFont="1" applyFill="1" applyBorder="1" applyAlignment="1" applyProtection="1">
      <alignment vertical="center"/>
      <protection hidden="1"/>
    </xf>
    <xf numFmtId="4" fontId="83" fillId="40" borderId="73" xfId="0" applyNumberFormat="1" applyFont="1" applyFill="1" applyBorder="1" applyAlignment="1" applyProtection="1">
      <alignment vertical="center"/>
      <protection hidden="1"/>
    </xf>
    <xf numFmtId="191" fontId="26" fillId="0" borderId="170" xfId="107" applyNumberFormat="1" applyFont="1" applyFill="1" applyBorder="1" applyAlignment="1" applyProtection="1">
      <alignment vertical="center"/>
      <protection/>
    </xf>
    <xf numFmtId="191" fontId="26" fillId="0" borderId="170" xfId="107" applyNumberFormat="1" applyFont="1" applyFill="1" applyBorder="1" applyAlignment="1" applyProtection="1">
      <alignment horizontal="right" vertical="center" wrapText="1"/>
      <protection/>
    </xf>
    <xf numFmtId="4" fontId="26" fillId="30" borderId="301" xfId="107" applyNumberFormat="1" applyFont="1" applyFill="1" applyBorder="1" applyAlignment="1" applyProtection="1">
      <alignment horizontal="left" vertical="center"/>
      <protection/>
    </xf>
    <xf numFmtId="183" fontId="25" fillId="34" borderId="269" xfId="0" applyNumberFormat="1" applyFont="1" applyFill="1" applyBorder="1" applyAlignment="1" applyProtection="1">
      <alignment horizontal="center" vertical="center"/>
      <protection/>
    </xf>
    <xf numFmtId="4" fontId="83" fillId="40" borderId="50" xfId="0" applyNumberFormat="1" applyFont="1" applyFill="1" applyBorder="1" applyAlignment="1" applyProtection="1">
      <alignment vertical="center"/>
      <protection hidden="1"/>
    </xf>
    <xf numFmtId="4" fontId="29" fillId="41" borderId="0" xfId="0" applyNumberFormat="1" applyFont="1" applyFill="1" applyBorder="1" applyAlignment="1" applyProtection="1">
      <alignment horizontal="center" vertical="center" wrapText="1"/>
      <protection/>
    </xf>
    <xf numFmtId="4" fontId="29" fillId="41" borderId="12" xfId="0" applyNumberFormat="1" applyFont="1" applyFill="1" applyBorder="1" applyAlignment="1" applyProtection="1">
      <alignment vertical="center" wrapText="1"/>
      <protection/>
    </xf>
    <xf numFmtId="4" fontId="29" fillId="41" borderId="12" xfId="0" applyNumberFormat="1" applyFont="1" applyFill="1" applyBorder="1" applyAlignment="1" applyProtection="1">
      <alignment horizontal="center" vertical="center" wrapText="1"/>
      <protection/>
    </xf>
    <xf numFmtId="4" fontId="38" fillId="41" borderId="273" xfId="0" applyNumberFormat="1" applyFont="1" applyFill="1" applyBorder="1" applyAlignment="1" applyProtection="1">
      <alignment vertical="center" wrapText="1"/>
      <protection/>
    </xf>
    <xf numFmtId="4" fontId="29" fillId="41" borderId="0" xfId="0" applyNumberFormat="1" applyFont="1" applyFill="1" applyBorder="1" applyAlignment="1" applyProtection="1">
      <alignment vertical="center" wrapText="1"/>
      <protection/>
    </xf>
    <xf numFmtId="191" fontId="26" fillId="34" borderId="310" xfId="107" applyNumberFormat="1" applyFont="1" applyFill="1" applyBorder="1" applyAlignment="1" applyProtection="1">
      <alignment vertical="center"/>
      <protection/>
    </xf>
    <xf numFmtId="191" fontId="26" fillId="30" borderId="121" xfId="107" applyNumberFormat="1" applyFont="1" applyFill="1" applyBorder="1" applyAlignment="1" applyProtection="1">
      <alignment horizontal="right" vertical="center" wrapText="1"/>
      <protection/>
    </xf>
    <xf numFmtId="4" fontId="91" fillId="30" borderId="57" xfId="107" applyNumberFormat="1" applyFont="1" applyFill="1" applyBorder="1" applyAlignment="1" applyProtection="1">
      <alignment horizontal="left" vertical="center"/>
      <protection/>
    </xf>
    <xf numFmtId="4" fontId="26" fillId="30" borderId="57" xfId="107" applyNumberFormat="1" applyFont="1" applyFill="1" applyBorder="1" applyAlignment="1" applyProtection="1">
      <alignment horizontal="left" vertical="center"/>
      <protection/>
    </xf>
    <xf numFmtId="191" fontId="26" fillId="34" borderId="131" xfId="107" applyNumberFormat="1" applyFont="1" applyFill="1" applyBorder="1" applyAlignment="1" applyProtection="1">
      <alignment vertical="center"/>
      <protection/>
    </xf>
    <xf numFmtId="4" fontId="26" fillId="30" borderId="168" xfId="107" applyNumberFormat="1" applyFont="1" applyFill="1" applyBorder="1" applyAlignment="1" applyProtection="1">
      <alignment horizontal="left" vertical="center"/>
      <protection/>
    </xf>
    <xf numFmtId="183" fontId="25" fillId="34" borderId="84" xfId="107" applyNumberFormat="1" applyFont="1" applyFill="1" applyBorder="1" applyAlignment="1" applyProtection="1">
      <alignment horizontal="center" vertical="center"/>
      <protection/>
    </xf>
    <xf numFmtId="183" fontId="25" fillId="34" borderId="269" xfId="107" applyNumberFormat="1" applyFont="1" applyFill="1" applyBorder="1" applyAlignment="1" applyProtection="1">
      <alignment horizontal="center" vertical="center"/>
      <protection/>
    </xf>
    <xf numFmtId="4" fontId="91" fillId="34" borderId="62" xfId="107" applyNumberFormat="1" applyFont="1" applyFill="1" applyBorder="1" applyAlignment="1" applyProtection="1">
      <alignment horizontal="left" vertical="center" wrapText="1"/>
      <protection/>
    </xf>
    <xf numFmtId="4" fontId="26" fillId="30" borderId="57" xfId="107" applyNumberFormat="1" applyFont="1" applyFill="1" applyBorder="1" applyAlignment="1" applyProtection="1">
      <alignment horizontal="left" vertical="center" wrapText="1"/>
      <protection/>
    </xf>
    <xf numFmtId="4" fontId="91" fillId="30" borderId="57" xfId="107" applyNumberFormat="1" applyFont="1" applyFill="1" applyBorder="1" applyAlignment="1" applyProtection="1">
      <alignment horizontal="left" vertical="center" wrapText="1"/>
      <protection/>
    </xf>
    <xf numFmtId="4" fontId="26" fillId="30" borderId="168" xfId="107" applyNumberFormat="1" applyFont="1" applyFill="1" applyBorder="1" applyAlignment="1" applyProtection="1">
      <alignment horizontal="left" vertical="center" wrapText="1"/>
      <protection/>
    </xf>
    <xf numFmtId="4" fontId="83" fillId="40" borderId="27" xfId="0" applyNumberFormat="1" applyFont="1" applyFill="1" applyBorder="1" applyAlignment="1" applyProtection="1">
      <alignment vertical="center"/>
      <protection hidden="1"/>
    </xf>
    <xf numFmtId="192" fontId="29" fillId="41" borderId="12" xfId="0" applyNumberFormat="1" applyFont="1" applyFill="1" applyBorder="1" applyAlignment="1" applyProtection="1">
      <alignment vertical="center" wrapText="1"/>
      <protection/>
    </xf>
    <xf numFmtId="191" fontId="26" fillId="0" borderId="131" xfId="107" applyNumberFormat="1" applyFont="1" applyFill="1" applyBorder="1" applyAlignment="1" applyProtection="1">
      <alignment vertical="center"/>
      <protection/>
    </xf>
    <xf numFmtId="191" fontId="26" fillId="34" borderId="141" xfId="107" applyNumberFormat="1" applyFont="1" applyFill="1" applyBorder="1" applyAlignment="1" applyProtection="1">
      <alignment vertical="center"/>
      <protection/>
    </xf>
    <xf numFmtId="191" fontId="26" fillId="34" borderId="143" xfId="107" applyNumberFormat="1" applyFont="1" applyFill="1" applyBorder="1" applyAlignment="1" applyProtection="1">
      <alignment vertical="center"/>
      <protection/>
    </xf>
    <xf numFmtId="4" fontId="26" fillId="34" borderId="132" xfId="107" applyNumberFormat="1" applyFont="1" applyFill="1" applyBorder="1" applyAlignment="1" applyProtection="1">
      <alignment horizontal="left" vertical="center"/>
      <protection/>
    </xf>
    <xf numFmtId="4" fontId="25" fillId="34" borderId="321" xfId="0" applyNumberFormat="1" applyFont="1" applyFill="1" applyBorder="1" applyAlignment="1" applyProtection="1">
      <alignment vertical="center" wrapText="1"/>
      <protection/>
    </xf>
    <xf numFmtId="4" fontId="25" fillId="34" borderId="37" xfId="0" applyNumberFormat="1" applyFont="1" applyFill="1" applyBorder="1" applyAlignment="1" applyProtection="1">
      <alignment vertical="center"/>
      <protection/>
    </xf>
    <xf numFmtId="183" fontId="25" fillId="34" borderId="138" xfId="0" applyNumberFormat="1" applyFont="1" applyFill="1" applyBorder="1" applyAlignment="1" applyProtection="1">
      <alignment horizontal="center" vertical="center"/>
      <protection/>
    </xf>
    <xf numFmtId="4" fontId="25" fillId="34" borderId="170" xfId="0" applyNumberFormat="1" applyFont="1" applyFill="1" applyBorder="1" applyAlignment="1" applyProtection="1">
      <alignment vertical="center"/>
      <protection/>
    </xf>
    <xf numFmtId="4" fontId="25" fillId="34" borderId="139" xfId="0" applyNumberFormat="1" applyFont="1" applyFill="1" applyBorder="1" applyAlignment="1" applyProtection="1">
      <alignment vertical="center" wrapText="1"/>
      <protection/>
    </xf>
    <xf numFmtId="4" fontId="26" fillId="34" borderId="77" xfId="0" applyNumberFormat="1" applyFont="1" applyFill="1" applyBorder="1" applyAlignment="1" applyProtection="1">
      <alignment vertical="center" wrapText="1"/>
      <protection/>
    </xf>
    <xf numFmtId="4" fontId="26" fillId="34" borderId="78" xfId="0" applyNumberFormat="1" applyFont="1" applyFill="1" applyBorder="1" applyAlignment="1" applyProtection="1">
      <alignment vertical="center"/>
      <protection/>
    </xf>
    <xf numFmtId="4" fontId="26" fillId="34" borderId="187" xfId="0" applyNumberFormat="1" applyFont="1" applyFill="1" applyBorder="1" applyAlignment="1" applyProtection="1">
      <alignment vertical="center"/>
      <protection/>
    </xf>
    <xf numFmtId="4" fontId="25" fillId="34" borderId="41" xfId="0" applyNumberFormat="1" applyFont="1" applyFill="1" applyBorder="1" applyAlignment="1" applyProtection="1">
      <alignment vertical="center" wrapText="1"/>
      <protection/>
    </xf>
    <xf numFmtId="4" fontId="33" fillId="34" borderId="43" xfId="107" applyNumberFormat="1" applyFont="1" applyFill="1" applyBorder="1" applyAlignment="1" applyProtection="1">
      <alignment horizontal="center" vertical="center"/>
      <protection/>
    </xf>
    <xf numFmtId="4" fontId="25" fillId="34" borderId="44" xfId="0" applyNumberFormat="1" applyFont="1" applyFill="1" applyBorder="1" applyAlignment="1" applyProtection="1">
      <alignment vertical="center"/>
      <protection/>
    </xf>
    <xf numFmtId="4" fontId="0" fillId="29" borderId="0" xfId="0" applyNumberFormat="1" applyFill="1" applyAlignment="1" applyProtection="1">
      <alignment wrapText="1"/>
      <protection/>
    </xf>
    <xf numFmtId="4" fontId="0" fillId="29" borderId="0" xfId="0" applyNumberFormat="1" applyFill="1" applyAlignment="1" applyProtection="1">
      <alignment/>
      <protection/>
    </xf>
    <xf numFmtId="4" fontId="0" fillId="29" borderId="0" xfId="0" applyNumberFormat="1" applyFill="1" applyAlignment="1" applyProtection="1">
      <alignment horizontal="center"/>
      <protection/>
    </xf>
    <xf numFmtId="183" fontId="0" fillId="29" borderId="0" xfId="0" applyNumberFormat="1" applyFill="1" applyAlignment="1" applyProtection="1">
      <alignment horizontal="center"/>
      <protection/>
    </xf>
    <xf numFmtId="4" fontId="0" fillId="29" borderId="0" xfId="61" applyNumberFormat="1" applyFont="1" applyFill="1" applyAlignment="1" applyProtection="1">
      <alignment/>
      <protection/>
    </xf>
    <xf numFmtId="4" fontId="0" fillId="29" borderId="0" xfId="0" applyNumberFormat="1" applyFont="1" applyFill="1" applyAlignment="1" applyProtection="1">
      <alignment/>
      <protection/>
    </xf>
    <xf numFmtId="191" fontId="26" fillId="0" borderId="144" xfId="107" applyNumberFormat="1" applyFont="1" applyFill="1" applyBorder="1" applyAlignment="1" applyProtection="1">
      <alignment horizontal="right" vertical="center"/>
      <protection/>
    </xf>
    <xf numFmtId="191" fontId="26" fillId="0" borderId="127" xfId="107" applyNumberFormat="1" applyFont="1" applyFill="1" applyBorder="1" applyAlignment="1" applyProtection="1">
      <alignment horizontal="right" vertical="center"/>
      <protection/>
    </xf>
    <xf numFmtId="191" fontId="26" fillId="0" borderId="128" xfId="107" applyNumberFormat="1" applyFont="1" applyFill="1" applyBorder="1" applyAlignment="1" applyProtection="1">
      <alignment horizontal="right" vertical="center"/>
      <protection/>
    </xf>
    <xf numFmtId="183" fontId="25" fillId="34" borderId="54" xfId="0" applyNumberFormat="1" applyFont="1" applyFill="1" applyBorder="1" applyAlignment="1" applyProtection="1">
      <alignment vertical="center"/>
      <protection/>
    </xf>
    <xf numFmtId="192" fontId="83" fillId="40" borderId="27" xfId="0" applyNumberFormat="1" applyFont="1" applyFill="1" applyBorder="1" applyAlignment="1" applyProtection="1">
      <alignment vertical="center"/>
      <protection hidden="1"/>
    </xf>
    <xf numFmtId="191" fontId="26" fillId="0" borderId="277" xfId="107" applyNumberFormat="1" applyFont="1" applyFill="1" applyBorder="1" applyAlignment="1" applyProtection="1">
      <alignment vertical="center"/>
      <protection/>
    </xf>
    <xf numFmtId="191" fontId="26" fillId="35" borderId="313" xfId="107" applyNumberFormat="1" applyFont="1" applyFill="1" applyBorder="1" applyAlignment="1" applyProtection="1">
      <alignment vertical="center"/>
      <protection/>
    </xf>
    <xf numFmtId="191" fontId="26" fillId="0" borderId="121" xfId="107" applyNumberFormat="1" applyFont="1" applyFill="1" applyBorder="1" applyAlignment="1" applyProtection="1">
      <alignment horizontal="right" vertical="center" wrapText="1"/>
      <protection/>
    </xf>
    <xf numFmtId="174" fontId="26" fillId="30" borderId="322" xfId="107" applyNumberFormat="1" applyFont="1" applyFill="1" applyBorder="1" applyAlignment="1" applyProtection="1">
      <alignment horizontal="left" vertical="center" wrapText="1"/>
      <protection/>
    </xf>
    <xf numFmtId="191" fontId="26" fillId="0" borderId="234" xfId="107" applyNumberFormat="1" applyFont="1" applyFill="1" applyBorder="1" applyAlignment="1" applyProtection="1">
      <alignment vertical="center"/>
      <protection/>
    </xf>
    <xf numFmtId="191" fontId="26" fillId="35" borderId="310" xfId="107" applyNumberFormat="1" applyFont="1" applyFill="1" applyBorder="1" applyAlignment="1" applyProtection="1">
      <alignment vertical="center"/>
      <protection/>
    </xf>
    <xf numFmtId="191" fontId="26" fillId="0" borderId="236" xfId="107" applyNumberFormat="1" applyFont="1" applyFill="1" applyBorder="1" applyAlignment="1" applyProtection="1">
      <alignment vertical="center"/>
      <protection/>
    </xf>
    <xf numFmtId="191" fontId="26" fillId="35" borderId="314" xfId="107" applyNumberFormat="1" applyFont="1" applyFill="1" applyBorder="1" applyAlignment="1" applyProtection="1">
      <alignment vertical="center"/>
      <protection/>
    </xf>
    <xf numFmtId="191" fontId="26" fillId="0" borderId="122" xfId="107" applyNumberFormat="1" applyFont="1" applyFill="1" applyBorder="1" applyAlignment="1" applyProtection="1">
      <alignment horizontal="right" vertical="center" wrapText="1"/>
      <protection/>
    </xf>
    <xf numFmtId="183" fontId="25" fillId="34" borderId="33" xfId="0" applyNumberFormat="1" applyFont="1" applyFill="1" applyBorder="1" applyAlignment="1" applyProtection="1">
      <alignment vertical="center"/>
      <protection/>
    </xf>
    <xf numFmtId="183" fontId="25" fillId="34" borderId="55" xfId="0" applyNumberFormat="1" applyFont="1" applyFill="1" applyBorder="1" applyAlignment="1" applyProtection="1">
      <alignment horizontal="right" vertical="center" wrapText="1"/>
      <protection/>
    </xf>
    <xf numFmtId="191" fontId="26" fillId="34" borderId="313" xfId="107" applyNumberFormat="1" applyFont="1" applyFill="1" applyBorder="1" applyAlignment="1" applyProtection="1">
      <alignment vertical="center"/>
      <protection/>
    </xf>
    <xf numFmtId="191" fontId="26" fillId="34" borderId="314" xfId="107" applyNumberFormat="1" applyFont="1" applyFill="1" applyBorder="1" applyAlignment="1" applyProtection="1">
      <alignment vertical="center"/>
      <protection/>
    </xf>
    <xf numFmtId="183" fontId="25" fillId="34" borderId="52" xfId="0" applyNumberFormat="1" applyFont="1" applyFill="1" applyBorder="1" applyAlignment="1" applyProtection="1">
      <alignment horizontal="right" vertical="center" wrapText="1"/>
      <protection/>
    </xf>
    <xf numFmtId="183" fontId="29" fillId="41" borderId="0" xfId="0" applyNumberFormat="1" applyFont="1" applyFill="1" applyBorder="1" applyAlignment="1" applyProtection="1">
      <alignment vertical="center" wrapText="1"/>
      <protection/>
    </xf>
    <xf numFmtId="191" fontId="26" fillId="0" borderId="150" xfId="107" applyNumberFormat="1" applyFont="1" applyFill="1" applyBorder="1" applyAlignment="1" applyProtection="1">
      <alignment vertical="center"/>
      <protection/>
    </xf>
    <xf numFmtId="191" fontId="26" fillId="30" borderId="197" xfId="107" applyNumberFormat="1" applyFont="1" applyFill="1" applyBorder="1" applyAlignment="1" applyProtection="1">
      <alignment horizontal="right" vertical="center" wrapText="1"/>
      <protection/>
    </xf>
    <xf numFmtId="183" fontId="27" fillId="34" borderId="52" xfId="69" applyNumberFormat="1" applyFont="1" applyFill="1" applyBorder="1" applyAlignment="1" applyProtection="1">
      <alignment vertical="center" wrapText="1"/>
      <protection/>
    </xf>
    <xf numFmtId="183" fontId="25" fillId="35" borderId="198" xfId="0" applyNumberFormat="1" applyFont="1" applyFill="1" applyBorder="1" applyAlignment="1" applyProtection="1">
      <alignment vertical="center"/>
      <protection/>
    </xf>
    <xf numFmtId="183" fontId="25" fillId="35" borderId="199" xfId="0" applyNumberFormat="1" applyFont="1" applyFill="1" applyBorder="1" applyAlignment="1" applyProtection="1">
      <alignment vertical="center"/>
      <protection/>
    </xf>
    <xf numFmtId="183" fontId="25" fillId="35" borderId="165" xfId="0" applyNumberFormat="1" applyFont="1" applyFill="1" applyBorder="1" applyAlignment="1" applyProtection="1">
      <alignment vertical="center"/>
      <protection/>
    </xf>
    <xf numFmtId="197" fontId="96" fillId="31" borderId="22" xfId="76" applyNumberFormat="1" applyFont="1" applyFill="1" applyBorder="1" applyAlignment="1" applyProtection="1">
      <alignment horizontal="center" vertical="center"/>
      <protection/>
    </xf>
    <xf numFmtId="0" fontId="0" fillId="29" borderId="102" xfId="0" applyFill="1" applyBorder="1" applyAlignment="1" applyProtection="1">
      <alignment/>
      <protection/>
    </xf>
    <xf numFmtId="0" fontId="0" fillId="29" borderId="25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wrapText="1"/>
      <protection/>
    </xf>
    <xf numFmtId="0" fontId="0" fillId="29" borderId="25" xfId="0" applyFill="1" applyBorder="1" applyAlignment="1" applyProtection="1">
      <alignment horizontal="center" vertical="center"/>
      <protection/>
    </xf>
    <xf numFmtId="9" fontId="31" fillId="29" borderId="25" xfId="76" applyFont="1" applyFill="1" applyBorder="1" applyAlignment="1" applyProtection="1">
      <alignment/>
      <protection/>
    </xf>
    <xf numFmtId="9" fontId="0" fillId="29" borderId="0" xfId="76" applyFont="1" applyFill="1" applyAlignment="1" applyProtection="1">
      <alignment/>
      <protection/>
    </xf>
    <xf numFmtId="3" fontId="28" fillId="8" borderId="46" xfId="0" applyNumberFormat="1" applyFont="1" applyFill="1" applyBorder="1" applyAlignment="1" applyProtection="1">
      <alignment vertical="center" wrapText="1"/>
      <protection/>
    </xf>
    <xf numFmtId="3" fontId="28" fillId="29" borderId="0" xfId="0" applyNumberFormat="1" applyFont="1" applyFill="1" applyBorder="1" applyAlignment="1" applyProtection="1">
      <alignment vertical="center" wrapText="1"/>
      <protection/>
    </xf>
    <xf numFmtId="0" fontId="0" fillId="29" borderId="0" xfId="0" applyFill="1" applyBorder="1" applyAlignment="1" applyProtection="1">
      <alignment/>
      <protection/>
    </xf>
    <xf numFmtId="3" fontId="28" fillId="8" borderId="25" xfId="0" applyNumberFormat="1" applyFont="1" applyFill="1" applyBorder="1" applyAlignment="1" applyProtection="1">
      <alignment vertical="center" wrapText="1"/>
      <protection/>
    </xf>
    <xf numFmtId="3" fontId="28" fillId="29" borderId="0" xfId="0" applyNumberFormat="1" applyFont="1" applyFill="1" applyBorder="1" applyAlignment="1" applyProtection="1">
      <alignment horizontal="center" vertical="center" wrapText="1"/>
      <protection/>
    </xf>
    <xf numFmtId="8" fontId="30" fillId="32" borderId="323" xfId="0" applyNumberFormat="1" applyFont="1" applyFill="1" applyBorder="1" applyAlignment="1" applyProtection="1">
      <alignment horizontal="center" vertical="center" wrapText="1"/>
      <protection/>
    </xf>
    <xf numFmtId="10" fontId="25" fillId="31" borderId="48" xfId="76" applyNumberFormat="1" applyFont="1" applyFill="1" applyBorder="1" applyAlignment="1" applyProtection="1">
      <alignment horizontal="center" vertical="center"/>
      <protection/>
    </xf>
    <xf numFmtId="0" fontId="0" fillId="29" borderId="22" xfId="0" applyFill="1" applyBorder="1" applyAlignment="1" applyProtection="1">
      <alignment/>
      <protection/>
    </xf>
    <xf numFmtId="10" fontId="25" fillId="31" borderId="0" xfId="76" applyNumberFormat="1" applyFont="1" applyFill="1" applyBorder="1" applyAlignment="1" applyProtection="1">
      <alignment horizontal="center" vertical="center"/>
      <protection/>
    </xf>
    <xf numFmtId="10" fontId="25" fillId="31" borderId="324" xfId="76" applyNumberFormat="1" applyFont="1" applyFill="1" applyBorder="1" applyAlignment="1" applyProtection="1">
      <alignment horizontal="center" vertical="center"/>
      <protection/>
    </xf>
    <xf numFmtId="0" fontId="29" fillId="33" borderId="325" xfId="0" applyFont="1" applyFill="1" applyBorder="1" applyAlignment="1" applyProtection="1">
      <alignment vertical="center" wrapText="1"/>
      <protection/>
    </xf>
    <xf numFmtId="9" fontId="35" fillId="29" borderId="0" xfId="0" applyNumberFormat="1" applyFont="1" applyFill="1" applyAlignment="1" applyProtection="1">
      <alignment vertical="top"/>
      <protection/>
    </xf>
    <xf numFmtId="0" fontId="97" fillId="29" borderId="72" xfId="73" applyFont="1" applyFill="1" applyBorder="1" applyAlignment="1" applyProtection="1">
      <alignment horizontal="center" vertical="center" wrapText="1"/>
      <protection/>
    </xf>
    <xf numFmtId="0" fontId="97" fillId="29" borderId="0" xfId="73" applyFont="1" applyFill="1" applyBorder="1" applyAlignment="1" applyProtection="1">
      <alignment horizontal="center" vertical="center" wrapText="1"/>
      <protection/>
    </xf>
    <xf numFmtId="0" fontId="97" fillId="29" borderId="116" xfId="73" applyFont="1" applyFill="1" applyBorder="1" applyAlignment="1" applyProtection="1">
      <alignment horizontal="center" vertical="center" wrapText="1"/>
      <protection/>
    </xf>
    <xf numFmtId="3" fontId="97" fillId="29" borderId="326" xfId="73" applyNumberFormat="1" applyFont="1" applyFill="1" applyBorder="1" applyAlignment="1" applyProtection="1">
      <alignment horizontal="center" vertical="center"/>
      <protection/>
    </xf>
    <xf numFmtId="3" fontId="97" fillId="29" borderId="48" xfId="73" applyNumberFormat="1" applyFont="1" applyFill="1" applyBorder="1" applyAlignment="1" applyProtection="1">
      <alignment horizontal="center" vertical="center"/>
      <protection/>
    </xf>
    <xf numFmtId="3" fontId="97" fillId="29" borderId="327" xfId="73" applyNumberFormat="1" applyFont="1" applyFill="1" applyBorder="1" applyAlignment="1" applyProtection="1">
      <alignment horizontal="center" vertical="center"/>
      <protection/>
    </xf>
    <xf numFmtId="0" fontId="61" fillId="29" borderId="328" xfId="67" applyFont="1" applyFill="1" applyBorder="1" applyAlignment="1" applyProtection="1">
      <alignment horizontal="center" vertical="center" wrapText="1"/>
      <protection/>
    </xf>
    <xf numFmtId="0" fontId="61" fillId="29" borderId="46" xfId="67" applyFont="1" applyFill="1" applyBorder="1" applyAlignment="1" applyProtection="1">
      <alignment horizontal="center" vertical="center" wrapText="1"/>
      <protection/>
    </xf>
    <xf numFmtId="0" fontId="61" fillId="29" borderId="329" xfId="67" applyFont="1" applyFill="1" applyBorder="1" applyAlignment="1" applyProtection="1">
      <alignment horizontal="center" vertical="center" wrapText="1"/>
      <protection/>
    </xf>
    <xf numFmtId="0" fontId="37" fillId="29" borderId="70" xfId="67" applyFont="1" applyFill="1" applyBorder="1" applyAlignment="1" applyProtection="1">
      <alignment horizontal="left" vertical="center" wrapText="1"/>
      <protection/>
    </xf>
    <xf numFmtId="0" fontId="37" fillId="29" borderId="12" xfId="67" applyFont="1" applyFill="1" applyBorder="1" applyAlignment="1" applyProtection="1">
      <alignment horizontal="left" vertical="center" wrapText="1"/>
      <protection/>
    </xf>
    <xf numFmtId="0" fontId="37" fillId="29" borderId="52" xfId="67" applyFont="1" applyFill="1" applyBorder="1" applyAlignment="1" applyProtection="1">
      <alignment horizontal="left" vertical="center" wrapText="1"/>
      <protection/>
    </xf>
    <xf numFmtId="0" fontId="98" fillId="29" borderId="72" xfId="67" applyFont="1" applyFill="1" applyBorder="1" applyAlignment="1" applyProtection="1">
      <alignment horizontal="justify" vertical="center" wrapText="1"/>
      <protection/>
    </xf>
    <xf numFmtId="0" fontId="98" fillId="29" borderId="0" xfId="67" applyFont="1" applyFill="1" applyBorder="1" applyAlignment="1" applyProtection="1">
      <alignment horizontal="justify" vertical="center" wrapText="1"/>
      <protection/>
    </xf>
    <xf numFmtId="0" fontId="98" fillId="29" borderId="116" xfId="67" applyFont="1" applyFill="1" applyBorder="1" applyAlignment="1" applyProtection="1">
      <alignment horizontal="justify" vertical="center" wrapText="1"/>
      <protection/>
    </xf>
    <xf numFmtId="0" fontId="41" fillId="29" borderId="330" xfId="67" applyFont="1" applyFill="1" applyBorder="1" applyAlignment="1" applyProtection="1">
      <alignment horizontal="left" vertical="center" wrapText="1"/>
      <protection/>
    </xf>
    <xf numFmtId="0" fontId="99" fillId="29" borderId="25" xfId="67" applyFont="1" applyFill="1" applyBorder="1" applyAlignment="1" applyProtection="1">
      <alignment horizontal="left" vertical="center"/>
      <protection/>
    </xf>
    <xf numFmtId="0" fontId="99" fillId="29" borderId="331" xfId="67" applyFont="1" applyFill="1" applyBorder="1" applyAlignment="1" applyProtection="1">
      <alignment horizontal="left" vertical="center"/>
      <protection/>
    </xf>
    <xf numFmtId="3" fontId="62" fillId="35" borderId="332" xfId="73" applyNumberFormat="1" applyFont="1" applyFill="1" applyBorder="1" applyAlignment="1" applyProtection="1">
      <alignment horizontal="left" vertical="center" wrapText="1"/>
      <protection/>
    </xf>
    <xf numFmtId="3" fontId="62" fillId="35" borderId="333" xfId="73" applyNumberFormat="1" applyFont="1" applyFill="1" applyBorder="1" applyAlignment="1" applyProtection="1">
      <alignment horizontal="left" vertical="center" wrapText="1"/>
      <protection/>
    </xf>
    <xf numFmtId="3" fontId="2" fillId="29" borderId="0" xfId="73" applyNumberFormat="1" applyFont="1" applyFill="1" applyProtection="1">
      <alignment/>
      <protection/>
    </xf>
    <xf numFmtId="3" fontId="63" fillId="29" borderId="0" xfId="73" applyNumberFormat="1" applyFont="1" applyFill="1" applyAlignment="1" applyProtection="1">
      <alignment horizontal="center" vertical="center"/>
      <protection/>
    </xf>
    <xf numFmtId="3" fontId="62" fillId="35" borderId="334" xfId="73" applyNumberFormat="1" applyFont="1" applyFill="1" applyBorder="1" applyAlignment="1" applyProtection="1">
      <alignment horizontal="left" vertical="center" wrapText="1"/>
      <protection/>
    </xf>
    <xf numFmtId="3" fontId="62" fillId="35" borderId="335" xfId="73" applyNumberFormat="1" applyFont="1" applyFill="1" applyBorder="1" applyAlignment="1" applyProtection="1">
      <alignment horizontal="left" vertical="center" wrapText="1"/>
      <protection/>
    </xf>
    <xf numFmtId="0" fontId="63" fillId="29" borderId="0" xfId="73" applyFont="1" applyFill="1" applyAlignment="1" applyProtection="1">
      <alignment horizontal="center" vertical="center" wrapText="1"/>
      <protection/>
    </xf>
    <xf numFmtId="3" fontId="62" fillId="35" borderId="336" xfId="73" applyNumberFormat="1" applyFont="1" applyFill="1" applyBorder="1" applyAlignment="1" applyProtection="1">
      <alignment horizontal="left" vertical="center" wrapText="1"/>
      <protection/>
    </xf>
    <xf numFmtId="3" fontId="62" fillId="35" borderId="75" xfId="73" applyNumberFormat="1" applyFont="1" applyFill="1" applyBorder="1" applyAlignment="1" applyProtection="1">
      <alignment horizontal="left" vertical="center" wrapText="1"/>
      <protection/>
    </xf>
    <xf numFmtId="3" fontId="62" fillId="35" borderId="337" xfId="73" applyNumberFormat="1" applyFont="1" applyFill="1" applyBorder="1" applyAlignment="1" applyProtection="1">
      <alignment horizontal="left" vertical="center" wrapText="1"/>
      <protection/>
    </xf>
    <xf numFmtId="3" fontId="62" fillId="35" borderId="338" xfId="73" applyNumberFormat="1" applyFont="1" applyFill="1" applyBorder="1" applyAlignment="1" applyProtection="1">
      <alignment horizontal="left" vertical="center" wrapText="1"/>
      <protection/>
    </xf>
    <xf numFmtId="3" fontId="62" fillId="35" borderId="339" xfId="73" applyNumberFormat="1" applyFont="1" applyFill="1" applyBorder="1" applyAlignment="1" applyProtection="1">
      <alignment horizontal="left" vertical="center" wrapText="1"/>
      <protection/>
    </xf>
    <xf numFmtId="174" fontId="82" fillId="38" borderId="112" xfId="0" applyNumberFormat="1" applyFont="1" applyFill="1" applyBorder="1" applyAlignment="1" applyProtection="1">
      <alignment horizontal="left" vertical="center" wrapText="1"/>
      <protection/>
    </xf>
    <xf numFmtId="174" fontId="82" fillId="38" borderId="63" xfId="0" applyNumberFormat="1" applyFont="1" applyFill="1" applyBorder="1" applyAlignment="1" applyProtection="1">
      <alignment horizontal="left" vertical="center" wrapText="1"/>
      <protection/>
    </xf>
    <xf numFmtId="174" fontId="36" fillId="29" borderId="340" xfId="0" applyNumberFormat="1" applyFont="1" applyFill="1" applyBorder="1" applyAlignment="1" applyProtection="1">
      <alignment horizontal="left" vertical="center" wrapText="1"/>
      <protection locked="0"/>
    </xf>
    <xf numFmtId="174" fontId="36" fillId="29" borderId="341" xfId="0" applyNumberFormat="1" applyFont="1" applyFill="1" applyBorder="1" applyAlignment="1" applyProtection="1">
      <alignment horizontal="left" vertical="center" wrapText="1"/>
      <protection locked="0"/>
    </xf>
    <xf numFmtId="174" fontId="36" fillId="29" borderId="340" xfId="0" applyNumberFormat="1" applyFont="1" applyFill="1" applyBorder="1" applyAlignment="1" applyProtection="1">
      <alignment horizontal="left" vertical="center" wrapText="1"/>
      <protection/>
    </xf>
    <xf numFmtId="174" fontId="36" fillId="29" borderId="341" xfId="0" applyNumberFormat="1" applyFont="1" applyFill="1" applyBorder="1" applyAlignment="1" applyProtection="1">
      <alignment horizontal="left" vertical="center" wrapText="1"/>
      <protection/>
    </xf>
    <xf numFmtId="174" fontId="25" fillId="42" borderId="95" xfId="0" applyNumberFormat="1" applyFont="1" applyFill="1" applyBorder="1" applyAlignment="1" applyProtection="1">
      <alignment horizontal="center" vertical="center" wrapText="1"/>
      <protection locked="0"/>
    </xf>
    <xf numFmtId="174" fontId="25" fillId="42" borderId="112" xfId="0" applyNumberFormat="1" applyFont="1" applyFill="1" applyBorder="1" applyAlignment="1" applyProtection="1">
      <alignment horizontal="center" vertical="center" wrapText="1"/>
      <protection locked="0"/>
    </xf>
    <xf numFmtId="174" fontId="25" fillId="42" borderId="92" xfId="0" applyNumberFormat="1" applyFont="1" applyFill="1" applyBorder="1" applyAlignment="1" applyProtection="1">
      <alignment horizontal="center" vertical="center" wrapText="1"/>
      <protection locked="0"/>
    </xf>
    <xf numFmtId="174" fontId="25" fillId="39" borderId="112" xfId="0" applyNumberFormat="1" applyFont="1" applyFill="1" applyBorder="1" applyAlignment="1" applyProtection="1">
      <alignment horizontal="center" vertical="center"/>
      <protection/>
    </xf>
    <xf numFmtId="174" fontId="25" fillId="39" borderId="112" xfId="0" applyNumberFormat="1" applyFont="1" applyFill="1" applyBorder="1" applyAlignment="1" applyProtection="1">
      <alignment horizontal="center" vertical="center" wrapText="1"/>
      <protection/>
    </xf>
    <xf numFmtId="174" fontId="25" fillId="39" borderId="95" xfId="0" applyNumberFormat="1" applyFont="1" applyFill="1" applyBorder="1" applyAlignment="1" applyProtection="1">
      <alignment horizontal="center" vertical="center"/>
      <protection/>
    </xf>
    <xf numFmtId="174" fontId="25" fillId="39" borderId="95" xfId="0" applyNumberFormat="1" applyFont="1" applyFill="1" applyBorder="1" applyAlignment="1" applyProtection="1">
      <alignment horizontal="center" vertical="center"/>
      <protection locked="0"/>
    </xf>
    <xf numFmtId="174" fontId="25" fillId="39" borderId="112" xfId="0" applyNumberFormat="1" applyFont="1" applyFill="1" applyBorder="1" applyAlignment="1" applyProtection="1">
      <alignment horizontal="center" vertical="center"/>
      <protection locked="0"/>
    </xf>
    <xf numFmtId="174" fontId="25" fillId="42" borderId="112" xfId="0" applyNumberFormat="1" applyFont="1" applyFill="1" applyBorder="1" applyAlignment="1" applyProtection="1">
      <alignment horizontal="center" vertical="center" wrapText="1"/>
      <protection/>
    </xf>
    <xf numFmtId="174" fontId="25" fillId="42" borderId="92" xfId="0" applyNumberFormat="1" applyFont="1" applyFill="1" applyBorder="1" applyAlignment="1" applyProtection="1">
      <alignment horizontal="center" vertical="center" wrapText="1"/>
      <protection/>
    </xf>
    <xf numFmtId="174" fontId="25" fillId="42" borderId="21" xfId="0" applyNumberFormat="1" applyFont="1" applyFill="1" applyBorder="1" applyAlignment="1" applyProtection="1">
      <alignment horizontal="center" vertical="center" wrapText="1"/>
      <protection/>
    </xf>
    <xf numFmtId="174" fontId="25" fillId="42" borderId="22" xfId="0" applyNumberFormat="1" applyFont="1" applyFill="1" applyBorder="1" applyAlignment="1" applyProtection="1">
      <alignment horizontal="center" vertical="center" wrapText="1"/>
      <protection/>
    </xf>
    <xf numFmtId="174" fontId="25" fillId="39" borderId="21" xfId="0" applyNumberFormat="1" applyFont="1" applyFill="1" applyBorder="1" applyAlignment="1" applyProtection="1">
      <alignment horizontal="center" vertical="center"/>
      <protection/>
    </xf>
    <xf numFmtId="174" fontId="25" fillId="39" borderId="22" xfId="0" applyNumberFormat="1" applyFont="1" applyFill="1" applyBorder="1" applyAlignment="1" applyProtection="1">
      <alignment horizontal="center" vertical="center"/>
      <protection/>
    </xf>
    <xf numFmtId="174" fontId="0" fillId="35" borderId="174" xfId="0" applyNumberFormat="1" applyFont="1" applyFill="1" applyBorder="1" applyAlignment="1" applyProtection="1">
      <alignment horizontal="left" vertical="top"/>
      <protection/>
    </xf>
    <xf numFmtId="174" fontId="0" fillId="35" borderId="120" xfId="0" applyNumberFormat="1" applyFont="1" applyFill="1" applyBorder="1" applyAlignment="1" applyProtection="1">
      <alignment horizontal="left" vertical="top"/>
      <protection/>
    </xf>
    <xf numFmtId="174" fontId="25" fillId="42" borderId="237" xfId="0" applyNumberFormat="1" applyFont="1" applyFill="1" applyBorder="1" applyAlignment="1" applyProtection="1">
      <alignment horizontal="center" vertical="center" wrapText="1"/>
      <protection/>
    </xf>
    <xf numFmtId="174" fontId="0" fillId="35" borderId="139" xfId="0" applyNumberFormat="1" applyFont="1" applyFill="1" applyBorder="1" applyAlignment="1" applyProtection="1">
      <alignment horizontal="left" vertical="top"/>
      <protection/>
    </xf>
    <xf numFmtId="174" fontId="0" fillId="35" borderId="89" xfId="0" applyNumberFormat="1" applyFont="1" applyFill="1" applyBorder="1" applyAlignment="1" applyProtection="1">
      <alignment horizontal="left" vertical="top"/>
      <protection/>
    </xf>
    <xf numFmtId="174" fontId="25" fillId="42" borderId="114" xfId="0" applyNumberFormat="1" applyFont="1" applyFill="1" applyBorder="1" applyAlignment="1" applyProtection="1">
      <alignment horizontal="center" vertical="center" wrapText="1"/>
      <protection/>
    </xf>
    <xf numFmtId="174" fontId="25" fillId="42" borderId="17" xfId="0" applyNumberFormat="1" applyFont="1" applyFill="1" applyBorder="1" applyAlignment="1" applyProtection="1">
      <alignment horizontal="center" vertical="center" wrapText="1"/>
      <protection/>
    </xf>
    <xf numFmtId="174" fontId="25" fillId="42" borderId="102" xfId="0" applyNumberFormat="1" applyFont="1" applyFill="1" applyBorder="1" applyAlignment="1" applyProtection="1">
      <alignment horizontal="center" vertical="center" wrapText="1"/>
      <protection/>
    </xf>
    <xf numFmtId="174" fontId="25" fillId="39" borderId="342" xfId="0" applyNumberFormat="1" applyFont="1" applyFill="1" applyBorder="1" applyAlignment="1" applyProtection="1">
      <alignment horizontal="center" vertical="center" wrapText="1"/>
      <protection/>
    </xf>
    <xf numFmtId="174" fontId="25" fillId="39" borderId="184" xfId="0" applyNumberFormat="1" applyFont="1" applyFill="1" applyBorder="1" applyAlignment="1" applyProtection="1">
      <alignment horizontal="center" vertical="center"/>
      <protection/>
    </xf>
    <xf numFmtId="174" fontId="25" fillId="42" borderId="23" xfId="0" applyNumberFormat="1" applyFont="1" applyFill="1" applyBorder="1" applyAlignment="1" applyProtection="1">
      <alignment horizontal="center" vertical="center" wrapText="1"/>
      <protection/>
    </xf>
    <xf numFmtId="174" fontId="25" fillId="39" borderId="114" xfId="0" applyNumberFormat="1" applyFont="1" applyFill="1" applyBorder="1" applyAlignment="1" applyProtection="1">
      <alignment horizontal="center" vertical="center"/>
      <protection/>
    </xf>
    <xf numFmtId="174" fontId="25" fillId="39" borderId="17" xfId="0" applyNumberFormat="1" applyFont="1" applyFill="1" applyBorder="1" applyAlignment="1" applyProtection="1">
      <alignment horizontal="center" vertical="center"/>
      <protection/>
    </xf>
    <xf numFmtId="174" fontId="25" fillId="39" borderId="21" xfId="0" applyNumberFormat="1" applyFont="1" applyFill="1" applyBorder="1" applyAlignment="1" applyProtection="1">
      <alignment horizontal="center" vertical="center" wrapText="1"/>
      <protection/>
    </xf>
    <xf numFmtId="4" fontId="0" fillId="35" borderId="139" xfId="0" applyNumberFormat="1" applyFont="1" applyFill="1" applyBorder="1" applyAlignment="1" applyProtection="1">
      <alignment horizontal="left" vertical="top"/>
      <protection/>
    </xf>
    <xf numFmtId="4" fontId="0" fillId="35" borderId="89" xfId="0" applyNumberFormat="1" applyFont="1" applyFill="1" applyBorder="1" applyAlignment="1" applyProtection="1">
      <alignment horizontal="left" vertical="top"/>
      <protection/>
    </xf>
    <xf numFmtId="4" fontId="25" fillId="39" borderId="22" xfId="0" applyNumberFormat="1" applyFont="1" applyFill="1" applyBorder="1" applyAlignment="1" applyProtection="1">
      <alignment horizontal="center" vertical="center"/>
      <protection/>
    </xf>
    <xf numFmtId="4" fontId="25" fillId="42" borderId="22" xfId="0" applyNumberFormat="1" applyFont="1" applyFill="1" applyBorder="1" applyAlignment="1" applyProtection="1">
      <alignment horizontal="center" vertical="center" wrapText="1"/>
      <protection/>
    </xf>
    <xf numFmtId="4" fontId="25" fillId="42" borderId="23" xfId="0" applyNumberFormat="1" applyFont="1" applyFill="1" applyBorder="1" applyAlignment="1" applyProtection="1">
      <alignment horizontal="center" vertical="center" wrapText="1"/>
      <protection/>
    </xf>
    <xf numFmtId="4" fontId="25" fillId="39" borderId="21" xfId="0" applyNumberFormat="1" applyFont="1" applyFill="1" applyBorder="1" applyAlignment="1" applyProtection="1">
      <alignment horizontal="center" vertical="center" wrapText="1"/>
      <protection/>
    </xf>
    <xf numFmtId="4" fontId="25" fillId="39" borderId="21" xfId="0" applyNumberFormat="1" applyFont="1" applyFill="1" applyBorder="1" applyAlignment="1" applyProtection="1">
      <alignment horizontal="center" vertical="center"/>
      <protection/>
    </xf>
    <xf numFmtId="4" fontId="25" fillId="42" borderId="21" xfId="0" applyNumberFormat="1" applyFont="1" applyFill="1" applyBorder="1" applyAlignment="1" applyProtection="1">
      <alignment horizontal="center" vertical="center" wrapText="1"/>
      <protection/>
    </xf>
    <xf numFmtId="4" fontId="25" fillId="39" borderId="114" xfId="0" applyNumberFormat="1" applyFont="1" applyFill="1" applyBorder="1" applyAlignment="1" applyProtection="1">
      <alignment horizontal="center" vertical="center"/>
      <protection/>
    </xf>
    <xf numFmtId="4" fontId="25" fillId="39" borderId="17" xfId="0" applyNumberFormat="1" applyFont="1" applyFill="1" applyBorder="1" applyAlignment="1" applyProtection="1">
      <alignment horizontal="center" vertical="center"/>
      <protection/>
    </xf>
    <xf numFmtId="174" fontId="0" fillId="35" borderId="113" xfId="0" applyNumberFormat="1" applyFont="1" applyFill="1" applyBorder="1" applyAlignment="1" applyProtection="1">
      <alignment horizontal="left" vertical="top"/>
      <protection locked="0"/>
    </xf>
    <xf numFmtId="49" fontId="29" fillId="32" borderId="17" xfId="0" applyNumberFormat="1" applyFont="1" applyFill="1" applyBorder="1" applyAlignment="1" applyProtection="1">
      <alignment horizontal="left" vertical="center" wrapText="1"/>
      <protection/>
    </xf>
    <xf numFmtId="8" fontId="29" fillId="32" borderId="46" xfId="0" applyNumberFormat="1" applyFont="1" applyFill="1" applyBorder="1" applyAlignment="1" applyProtection="1">
      <alignment horizontal="left" vertical="center" wrapText="1"/>
      <protection/>
    </xf>
    <xf numFmtId="8" fontId="29" fillId="32" borderId="47" xfId="0" applyNumberFormat="1" applyFont="1" applyFill="1" applyBorder="1" applyAlignment="1" applyProtection="1">
      <alignment horizontal="left" vertical="center" wrapText="1"/>
      <protection/>
    </xf>
    <xf numFmtId="3" fontId="24" fillId="43" borderId="23" xfId="0" applyNumberFormat="1" applyFont="1" applyFill="1" applyBorder="1" applyAlignment="1" applyProtection="1">
      <alignment horizontal="left" vertical="center" wrapText="1"/>
      <protection/>
    </xf>
    <xf numFmtId="3" fontId="24" fillId="44" borderId="23" xfId="0" applyNumberFormat="1" applyFont="1" applyFill="1" applyBorder="1" applyAlignment="1" applyProtection="1">
      <alignment horizontal="center" vertical="center" wrapText="1"/>
      <protection/>
    </xf>
    <xf numFmtId="0" fontId="0" fillId="29" borderId="0" xfId="0" applyFill="1" applyBorder="1" applyAlignment="1" applyProtection="1">
      <alignment horizontal="center"/>
      <protection/>
    </xf>
    <xf numFmtId="3" fontId="28" fillId="0" borderId="102" xfId="0" applyNumberFormat="1" applyFont="1" applyFill="1" applyBorder="1" applyAlignment="1" applyProtection="1">
      <alignment horizontal="center" vertical="center" wrapText="1"/>
      <protection/>
    </xf>
    <xf numFmtId="3" fontId="28" fillId="0" borderId="25" xfId="0" applyNumberFormat="1" applyFont="1" applyFill="1" applyBorder="1" applyAlignment="1" applyProtection="1">
      <alignment horizontal="center" vertical="center" wrapText="1"/>
      <protection/>
    </xf>
    <xf numFmtId="3" fontId="28" fillId="0" borderId="45" xfId="0" applyNumberFormat="1" applyFont="1" applyFill="1" applyBorder="1" applyAlignment="1" applyProtection="1">
      <alignment horizontal="center" vertical="center" wrapText="1"/>
      <protection/>
    </xf>
    <xf numFmtId="3" fontId="28" fillId="0" borderId="23" xfId="0" applyNumberFormat="1" applyFont="1" applyFill="1" applyBorder="1" applyAlignment="1" applyProtection="1">
      <alignment horizontal="center" vertical="center" wrapText="1"/>
      <protection/>
    </xf>
    <xf numFmtId="3" fontId="24" fillId="44" borderId="22" xfId="0" applyNumberFormat="1" applyFont="1" applyFill="1" applyBorder="1" applyAlignment="1" applyProtection="1">
      <alignment horizontal="center" vertical="center" wrapText="1"/>
      <protection/>
    </xf>
    <xf numFmtId="3" fontId="28" fillId="0" borderId="22" xfId="0" applyNumberFormat="1" applyFont="1" applyFill="1" applyBorder="1" applyAlignment="1" applyProtection="1">
      <alignment horizontal="center" vertical="center" wrapText="1"/>
      <protection/>
    </xf>
    <xf numFmtId="3" fontId="24" fillId="43" borderId="22" xfId="0" applyNumberFormat="1" applyFont="1" applyFill="1" applyBorder="1" applyAlignment="1" applyProtection="1">
      <alignment horizontal="left" vertical="center" wrapText="1"/>
      <protection/>
    </xf>
    <xf numFmtId="3" fontId="28" fillId="0" borderId="17" xfId="0" applyNumberFormat="1" applyFont="1" applyFill="1" applyBorder="1" applyAlignment="1" applyProtection="1">
      <alignment horizontal="center" vertical="center" wrapText="1"/>
      <protection/>
    </xf>
    <xf numFmtId="3" fontId="28" fillId="0" borderId="46" xfId="0" applyNumberFormat="1" applyFont="1" applyFill="1" applyBorder="1" applyAlignment="1" applyProtection="1">
      <alignment horizontal="center" vertical="center" wrapText="1"/>
      <protection/>
    </xf>
    <xf numFmtId="3" fontId="28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29" borderId="0" xfId="0" applyFont="1" applyFill="1" applyBorder="1" applyAlignment="1" applyProtection="1">
      <alignment horizontal="center"/>
      <protection/>
    </xf>
    <xf numFmtId="8" fontId="30" fillId="32" borderId="19" xfId="0" applyNumberFormat="1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alcolo" xfId="40"/>
    <cellStyle name="Càlcul" xfId="41"/>
    <cellStyle name="Cel·la de comprovació" xfId="42"/>
    <cellStyle name="Cel·la enllaçada" xfId="43"/>
    <cellStyle name="Cella collegata" xfId="44"/>
    <cellStyle name="Cella da controllare" xfId="45"/>
    <cellStyle name="Entrada" xfId="46"/>
    <cellStyle name="Euro" xfId="47"/>
    <cellStyle name="Euro 2" xfId="48"/>
    <cellStyle name="Euro 2 2" xfId="49"/>
    <cellStyle name="Euro 2 2 2" xfId="50"/>
    <cellStyle name="Euro 2 3" xfId="51"/>
    <cellStyle name="Euro 3" xfId="52"/>
    <cellStyle name="Euro 4" xfId="53"/>
    <cellStyle name="Euro 5" xfId="54"/>
    <cellStyle name="Euro 5 2" xfId="55"/>
    <cellStyle name="Euro 6" xfId="56"/>
    <cellStyle name="Euro 6 2" xfId="57"/>
    <cellStyle name="Euro 7" xfId="58"/>
    <cellStyle name="Incorrecte" xfId="59"/>
    <cellStyle name="Input" xfId="60"/>
    <cellStyle name="Comma" xfId="61"/>
    <cellStyle name="Comma [0]" xfId="62"/>
    <cellStyle name="Migliaia 2" xfId="63"/>
    <cellStyle name="Migliaia 3" xfId="64"/>
    <cellStyle name="Neutral" xfId="65"/>
    <cellStyle name="Normale 2" xfId="66"/>
    <cellStyle name="Normale 2 2" xfId="67"/>
    <cellStyle name="Normale 2 2 2" xfId="68"/>
    <cellStyle name="Normale 3" xfId="69"/>
    <cellStyle name="Normale 3 2" xfId="70"/>
    <cellStyle name="Normale 4" xfId="71"/>
    <cellStyle name="Normale 5" xfId="72"/>
    <cellStyle name="Normale_Annex_I_II_III_rendicontazione_spese_LP_PP" xfId="73"/>
    <cellStyle name="Nota" xfId="74"/>
    <cellStyle name="Output" xfId="75"/>
    <cellStyle name="Percent" xfId="76"/>
    <cellStyle name="Percentuale 2" xfId="77"/>
    <cellStyle name="Percentuale 2 2" xfId="78"/>
    <cellStyle name="Percentuale 2 3" xfId="79"/>
    <cellStyle name="Percentuale 2 3 2" xfId="80"/>
    <cellStyle name="Percentuale 2 4" xfId="81"/>
    <cellStyle name="Percentuale 3" xfId="82"/>
    <cellStyle name="Percentuale 4" xfId="83"/>
    <cellStyle name="Percentuale 4 2" xfId="84"/>
    <cellStyle name="Percentuale 4 3" xfId="85"/>
    <cellStyle name="Percentuale 5" xfId="86"/>
    <cellStyle name="Percentuale 5 2" xfId="87"/>
    <cellStyle name="Percentuale 6" xfId="88"/>
    <cellStyle name="Resultat" xfId="89"/>
    <cellStyle name="Testo avviso" xfId="90"/>
    <cellStyle name="Testo descrittivo" xfId="91"/>
    <cellStyle name="Text d'advertiment" xfId="92"/>
    <cellStyle name="Text explicatiu" xfId="93"/>
    <cellStyle name="Títol" xfId="94"/>
    <cellStyle name="Títol 1" xfId="95"/>
    <cellStyle name="Títol 2" xfId="96"/>
    <cellStyle name="Títol 3" xfId="97"/>
    <cellStyle name="Títol 4" xfId="98"/>
    <cellStyle name="Titolo" xfId="99"/>
    <cellStyle name="Titolo 1" xfId="100"/>
    <cellStyle name="Titolo 2" xfId="101"/>
    <cellStyle name="Titolo 3" xfId="102"/>
    <cellStyle name="Titolo 4" xfId="103"/>
    <cellStyle name="Total" xfId="104"/>
    <cellStyle name="Valore non valido" xfId="105"/>
    <cellStyle name="Valore valido" xfId="106"/>
    <cellStyle name="Currency" xfId="107"/>
    <cellStyle name="Currency [0]" xfId="108"/>
    <cellStyle name="Valuta 2" xfId="109"/>
    <cellStyle name="Valuta 3" xfId="110"/>
    <cellStyle name="Valuta 3 2" xfId="111"/>
    <cellStyle name="Valuta 3 3" xfId="112"/>
    <cellStyle name="Valuta 4" xfId="113"/>
    <cellStyle name="Valuta 4 2" xfId="114"/>
    <cellStyle name="Valuta 5" xfId="115"/>
    <cellStyle name="Valuta 5 2" xfId="116"/>
    <cellStyle name="Valuta 6" xfId="117"/>
  </cellStyles>
  <dxfs count="7">
    <dxf>
      <font>
        <color rgb="FF9C650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b val="0"/>
        <i val="0"/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 patternType="solid">
          <fgColor theme="0"/>
          <bgColor rgb="FFFFC000"/>
        </patternFill>
      </fill>
    </dxf>
    <dxf>
      <font>
        <b val="0"/>
        <i val="0"/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 patternType="solid">
          <fgColor theme="0"/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95250</xdr:rowOff>
    </xdr:from>
    <xdr:to>
      <xdr:col>4</xdr:col>
      <xdr:colOff>228600</xdr:colOff>
      <xdr:row>0</xdr:row>
      <xdr:rowOff>1485900</xdr:rowOff>
    </xdr:to>
    <xdr:pic>
      <xdr:nvPicPr>
        <xdr:cNvPr id="1" name="Immagine 3" descr="Immagine 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95250"/>
          <a:ext cx="16764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428625</xdr:colOff>
      <xdr:row>0</xdr:row>
      <xdr:rowOff>152400</xdr:rowOff>
    </xdr:from>
    <xdr:to>
      <xdr:col>16</xdr:col>
      <xdr:colOff>666750</xdr:colOff>
      <xdr:row>0</xdr:row>
      <xdr:rowOff>1390650</xdr:rowOff>
    </xdr:to>
    <xdr:pic>
      <xdr:nvPicPr>
        <xdr:cNvPr id="2" name="Immagine 4" descr="logo immagine IT TU senza an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52400"/>
          <a:ext cx="2466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1</xdr:row>
      <xdr:rowOff>247650</xdr:rowOff>
    </xdr:from>
    <xdr:to>
      <xdr:col>14</xdr:col>
      <xdr:colOff>2781300</xdr:colOff>
      <xdr:row>4</xdr:row>
      <xdr:rowOff>104775</xdr:rowOff>
    </xdr:to>
    <xdr:pic>
      <xdr:nvPicPr>
        <xdr:cNvPr id="1" name="Immagine 4" descr="logo immagine IT TU senza an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20825" y="247650"/>
          <a:ext cx="2476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76650" y="2533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76650" y="2533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676650" y="2533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Rectangle 6"/>
        <xdr:cNvSpPr>
          <a:spLocks/>
        </xdr:cNvSpPr>
      </xdr:nvSpPr>
      <xdr:spPr>
        <a:xfrm>
          <a:off x="3676650" y="2533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Rectangle 7"/>
        <xdr:cNvSpPr>
          <a:spLocks/>
        </xdr:cNvSpPr>
      </xdr:nvSpPr>
      <xdr:spPr>
        <a:xfrm>
          <a:off x="3676650" y="2533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123825</xdr:rowOff>
    </xdr:from>
    <xdr:to>
      <xdr:col>1</xdr:col>
      <xdr:colOff>1476375</xdr:colOff>
      <xdr:row>5</xdr:row>
      <xdr:rowOff>104775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933450</xdr:colOff>
      <xdr:row>0</xdr:row>
      <xdr:rowOff>57150</xdr:rowOff>
    </xdr:from>
    <xdr:to>
      <xdr:col>3</xdr:col>
      <xdr:colOff>3409950</xdr:colOff>
      <xdr:row>6</xdr:row>
      <xdr:rowOff>180975</xdr:rowOff>
    </xdr:to>
    <xdr:pic>
      <xdr:nvPicPr>
        <xdr:cNvPr id="7" name="Immagine 4" descr="logo immagine IT TU senza an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7150"/>
          <a:ext cx="2476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85725</xdr:rowOff>
    </xdr:from>
    <xdr:to>
      <xdr:col>0</xdr:col>
      <xdr:colOff>2362200</xdr:colOff>
      <xdr:row>0</xdr:row>
      <xdr:rowOff>1076325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5725"/>
          <a:ext cx="1562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4</xdr:col>
      <xdr:colOff>819150</xdr:colOff>
      <xdr:row>0</xdr:row>
      <xdr:rowOff>1143000</xdr:rowOff>
    </xdr:to>
    <xdr:pic>
      <xdr:nvPicPr>
        <xdr:cNvPr id="2" name="Immagine 4" descr="logo immagine IT TU senza an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0"/>
          <a:ext cx="2295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0</xdr:row>
      <xdr:rowOff>123825</xdr:rowOff>
    </xdr:from>
    <xdr:to>
      <xdr:col>0</xdr:col>
      <xdr:colOff>2886075</xdr:colOff>
      <xdr:row>0</xdr:row>
      <xdr:rowOff>1171575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23825"/>
          <a:ext cx="1800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1104900</xdr:colOff>
      <xdr:row>0</xdr:row>
      <xdr:rowOff>0</xdr:rowOff>
    </xdr:from>
    <xdr:to>
      <xdr:col>9</xdr:col>
      <xdr:colOff>3590925</xdr:colOff>
      <xdr:row>0</xdr:row>
      <xdr:rowOff>1238250</xdr:rowOff>
    </xdr:to>
    <xdr:pic>
      <xdr:nvPicPr>
        <xdr:cNvPr id="2" name="Immagine 4" descr="logo immagine IT TU senza an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0"/>
          <a:ext cx="24860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133350</xdr:rowOff>
    </xdr:from>
    <xdr:to>
      <xdr:col>0</xdr:col>
      <xdr:colOff>2867025</xdr:colOff>
      <xdr:row>0</xdr:row>
      <xdr:rowOff>1181100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33350"/>
          <a:ext cx="1724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495300</xdr:colOff>
      <xdr:row>0</xdr:row>
      <xdr:rowOff>0</xdr:rowOff>
    </xdr:from>
    <xdr:to>
      <xdr:col>9</xdr:col>
      <xdr:colOff>2971800</xdr:colOff>
      <xdr:row>0</xdr:row>
      <xdr:rowOff>1238250</xdr:rowOff>
    </xdr:to>
    <xdr:pic>
      <xdr:nvPicPr>
        <xdr:cNvPr id="2" name="Immagine 4" descr="logo immagine IT TU senza an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0"/>
          <a:ext cx="2476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0</xdr:row>
      <xdr:rowOff>133350</xdr:rowOff>
    </xdr:from>
    <xdr:to>
      <xdr:col>0</xdr:col>
      <xdr:colOff>2867025</xdr:colOff>
      <xdr:row>0</xdr:row>
      <xdr:rowOff>1181100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33350"/>
          <a:ext cx="1476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0</xdr:row>
      <xdr:rowOff>0</xdr:rowOff>
    </xdr:from>
    <xdr:to>
      <xdr:col>9</xdr:col>
      <xdr:colOff>2943225</xdr:colOff>
      <xdr:row>0</xdr:row>
      <xdr:rowOff>1238250</xdr:rowOff>
    </xdr:to>
    <xdr:pic>
      <xdr:nvPicPr>
        <xdr:cNvPr id="2" name="Immagine 4" descr="logo immagine IT TU senza an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24860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0</xdr:row>
      <xdr:rowOff>133350</xdr:rowOff>
    </xdr:from>
    <xdr:to>
      <xdr:col>0</xdr:col>
      <xdr:colOff>2867025</xdr:colOff>
      <xdr:row>0</xdr:row>
      <xdr:rowOff>1181100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33350"/>
          <a:ext cx="1704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885825</xdr:colOff>
      <xdr:row>0</xdr:row>
      <xdr:rowOff>0</xdr:rowOff>
    </xdr:from>
    <xdr:to>
      <xdr:col>9</xdr:col>
      <xdr:colOff>3371850</xdr:colOff>
      <xdr:row>0</xdr:row>
      <xdr:rowOff>1238250</xdr:rowOff>
    </xdr:to>
    <xdr:pic>
      <xdr:nvPicPr>
        <xdr:cNvPr id="2" name="Immagine 4" descr="logo immagine IT TU senza an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24860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0</xdr:row>
      <xdr:rowOff>133350</xdr:rowOff>
    </xdr:from>
    <xdr:to>
      <xdr:col>0</xdr:col>
      <xdr:colOff>2867025</xdr:colOff>
      <xdr:row>0</xdr:row>
      <xdr:rowOff>1143000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33350"/>
          <a:ext cx="1657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752475</xdr:colOff>
      <xdr:row>0</xdr:row>
      <xdr:rowOff>0</xdr:rowOff>
    </xdr:from>
    <xdr:to>
      <xdr:col>9</xdr:col>
      <xdr:colOff>2962275</xdr:colOff>
      <xdr:row>0</xdr:row>
      <xdr:rowOff>1104900</xdr:rowOff>
    </xdr:to>
    <xdr:pic>
      <xdr:nvPicPr>
        <xdr:cNvPr id="2" name="Immagine 4" descr="logo immagine IT TU senza an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2209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0</xdr:row>
      <xdr:rowOff>133350</xdr:rowOff>
    </xdr:from>
    <xdr:to>
      <xdr:col>0</xdr:col>
      <xdr:colOff>2867025</xdr:colOff>
      <xdr:row>0</xdr:row>
      <xdr:rowOff>1181100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33350"/>
          <a:ext cx="1657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771525</xdr:colOff>
      <xdr:row>0</xdr:row>
      <xdr:rowOff>0</xdr:rowOff>
    </xdr:from>
    <xdr:to>
      <xdr:col>9</xdr:col>
      <xdr:colOff>3248025</xdr:colOff>
      <xdr:row>0</xdr:row>
      <xdr:rowOff>1238250</xdr:rowOff>
    </xdr:to>
    <xdr:pic>
      <xdr:nvPicPr>
        <xdr:cNvPr id="2" name="Immagine 4" descr="logo immagine IT TU senza an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0"/>
          <a:ext cx="2476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R9"/>
  <sheetViews>
    <sheetView zoomScale="70" zoomScaleNormal="70" zoomScaleSheetLayoutView="70" zoomScalePageLayoutView="0" workbookViewId="0" topLeftCell="A1">
      <selection activeCell="A1" sqref="A1:IV16384"/>
    </sheetView>
  </sheetViews>
  <sheetFormatPr defaultColWidth="11.140625" defaultRowHeight="27.75" customHeight="1"/>
  <cols>
    <col min="1" max="16384" width="11.140625" style="634" customWidth="1"/>
  </cols>
  <sheetData>
    <row r="1" spans="2:18" ht="137.25" customHeight="1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3"/>
      <c r="R1" s="24"/>
    </row>
    <row r="2" spans="2:18" ht="83.25" customHeight="1">
      <c r="B2" s="1100" t="s">
        <v>102</v>
      </c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2"/>
    </row>
    <row r="3" spans="2:18" ht="50.25" customHeight="1">
      <c r="B3" s="1103" t="s">
        <v>41</v>
      </c>
      <c r="C3" s="1104"/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4"/>
      <c r="O3" s="1104"/>
      <c r="P3" s="1104"/>
      <c r="Q3" s="1104"/>
      <c r="R3" s="1105"/>
    </row>
    <row r="4" spans="2:18" ht="27.75" customHeight="1">
      <c r="B4" s="1106" t="s">
        <v>42</v>
      </c>
      <c r="C4" s="1107"/>
      <c r="D4" s="1107"/>
      <c r="E4" s="1107"/>
      <c r="F4" s="1107"/>
      <c r="G4" s="1107"/>
      <c r="H4" s="1107"/>
      <c r="I4" s="1107"/>
      <c r="J4" s="1107"/>
      <c r="K4" s="1107"/>
      <c r="L4" s="1107"/>
      <c r="M4" s="1107"/>
      <c r="N4" s="1107"/>
      <c r="O4" s="1107"/>
      <c r="P4" s="1107"/>
      <c r="Q4" s="1107"/>
      <c r="R4" s="1108"/>
    </row>
    <row r="5" spans="2:18" ht="120" customHeight="1">
      <c r="B5" s="1115" t="s">
        <v>101</v>
      </c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6"/>
      <c r="P5" s="1116"/>
      <c r="Q5" s="1116"/>
      <c r="R5" s="1117"/>
    </row>
    <row r="6" spans="2:18" ht="110.25" customHeight="1">
      <c r="B6" s="1112" t="s">
        <v>55</v>
      </c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4"/>
    </row>
    <row r="7" spans="2:18" ht="110.25" customHeight="1">
      <c r="B7" s="1112" t="s">
        <v>53</v>
      </c>
      <c r="C7" s="1113"/>
      <c r="D7" s="1113"/>
      <c r="E7" s="1113"/>
      <c r="F7" s="1113"/>
      <c r="G7" s="1113"/>
      <c r="H7" s="1113"/>
      <c r="I7" s="1113"/>
      <c r="J7" s="1113"/>
      <c r="K7" s="1113"/>
      <c r="L7" s="1113"/>
      <c r="M7" s="1113"/>
      <c r="N7" s="1113"/>
      <c r="O7" s="1113"/>
      <c r="P7" s="1113"/>
      <c r="Q7" s="1113"/>
      <c r="R7" s="1114"/>
    </row>
    <row r="8" spans="2:18" ht="97.5" customHeight="1">
      <c r="B8" s="1112" t="s">
        <v>54</v>
      </c>
      <c r="C8" s="1113"/>
      <c r="D8" s="1113"/>
      <c r="E8" s="1113"/>
      <c r="F8" s="1113"/>
      <c r="G8" s="1113"/>
      <c r="H8" s="1113"/>
      <c r="I8" s="1113"/>
      <c r="J8" s="1113"/>
      <c r="K8" s="1113"/>
      <c r="L8" s="1113"/>
      <c r="M8" s="1113"/>
      <c r="N8" s="1113"/>
      <c r="O8" s="1113"/>
      <c r="P8" s="1113"/>
      <c r="Q8" s="1113"/>
      <c r="R8" s="1114"/>
    </row>
    <row r="9" spans="2:18" ht="87.75" customHeight="1" thickBot="1">
      <c r="B9" s="1109"/>
      <c r="C9" s="1110"/>
      <c r="D9" s="1110"/>
      <c r="E9" s="1110"/>
      <c r="F9" s="1110"/>
      <c r="G9" s="1110"/>
      <c r="H9" s="1110"/>
      <c r="I9" s="1110"/>
      <c r="J9" s="1110"/>
      <c r="K9" s="1110"/>
      <c r="L9" s="1110"/>
      <c r="M9" s="1110"/>
      <c r="N9" s="1110"/>
      <c r="O9" s="1110"/>
      <c r="P9" s="1110"/>
      <c r="Q9" s="1110"/>
      <c r="R9" s="1111"/>
    </row>
  </sheetData>
  <sheetProtection password="D0BC" sheet="1" selectLockedCells="1"/>
  <mergeCells count="8">
    <mergeCell ref="B2:R2"/>
    <mergeCell ref="B3:R3"/>
    <mergeCell ref="B4:R4"/>
    <mergeCell ref="B9:R9"/>
    <mergeCell ref="B6:R6"/>
    <mergeCell ref="B7:R7"/>
    <mergeCell ref="B5:R5"/>
    <mergeCell ref="B8:R8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2" r:id="rId2"/>
  <rowBreaks count="1" manualBreakCount="1">
    <brk id="9" min="1" max="1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"/>
  <sheetViews>
    <sheetView showGridLines="0" zoomScale="85" zoomScaleNormal="85" zoomScaleSheetLayoutView="50" zoomScalePageLayoutView="0" workbookViewId="0" topLeftCell="A2">
      <selection activeCell="A2" sqref="A1:IV16384"/>
    </sheetView>
  </sheetViews>
  <sheetFormatPr defaultColWidth="9.140625" defaultRowHeight="12.75"/>
  <cols>
    <col min="1" max="1" width="33.421875" style="1" bestFit="1" customWidth="1"/>
    <col min="2" max="2" width="16.8515625" style="1" customWidth="1"/>
    <col min="3" max="4" width="14.00390625" style="1" customWidth="1"/>
    <col min="5" max="5" width="4.421875" style="1" bestFit="1" customWidth="1"/>
    <col min="6" max="6" width="13.00390625" style="1" bestFit="1" customWidth="1"/>
    <col min="7" max="7" width="17.28125" style="2" bestFit="1" customWidth="1"/>
    <col min="8" max="8" width="17.28125" style="2" hidden="1" customWidth="1"/>
    <col min="9" max="9" width="21.7109375" style="568" hidden="1" customWidth="1"/>
    <col min="10" max="10" width="26.8515625" style="1" customWidth="1"/>
    <col min="11" max="11" width="19.421875" style="568" customWidth="1"/>
    <col min="12" max="12" width="18.421875" style="1" customWidth="1"/>
    <col min="13" max="13" width="31.00390625" style="1" customWidth="1"/>
    <col min="14" max="14" width="8.421875" style="1" hidden="1" customWidth="1"/>
    <col min="15" max="15" width="53.28125" style="1" customWidth="1"/>
    <col min="16" max="16" width="5.421875" style="1" hidden="1" customWidth="1"/>
    <col min="17" max="45" width="2.00390625" style="1" customWidth="1"/>
    <col min="46" max="16384" width="9.140625" style="1" customWidth="1"/>
  </cols>
  <sheetData>
    <row r="1" spans="1:16" ht="12.75" hidden="1">
      <c r="A1" s="1081"/>
      <c r="B1" s="1082"/>
      <c r="C1" s="1083"/>
      <c r="D1" s="1083"/>
      <c r="E1" s="1083"/>
      <c r="F1" s="1083"/>
      <c r="G1" s="1084"/>
      <c r="H1" s="1084"/>
      <c r="I1" s="1085"/>
      <c r="J1" s="1082"/>
      <c r="K1" s="1085"/>
      <c r="L1" s="1082"/>
      <c r="M1" s="1082"/>
      <c r="N1" s="1082"/>
      <c r="O1" s="1086">
        <v>0.01</v>
      </c>
      <c r="P1" s="1087">
        <v>0.16</v>
      </c>
    </row>
    <row r="2" spans="1:15" s="1090" customFormat="1" ht="36" customHeight="1">
      <c r="A2" s="1187" t="str">
        <f>Identification!B13</f>
        <v>Code Unique du Projet (CUP)</v>
      </c>
      <c r="B2" s="1187"/>
      <c r="C2" s="1188">
        <f>Identification!D13</f>
        <v>0</v>
      </c>
      <c r="D2" s="1189"/>
      <c r="E2" s="1189"/>
      <c r="F2" s="1189"/>
      <c r="G2" s="1189"/>
      <c r="H2" s="1190"/>
      <c r="I2" s="1185"/>
      <c r="J2" s="1185"/>
      <c r="K2" s="1186"/>
      <c r="L2" s="1186"/>
      <c r="M2" s="1186"/>
      <c r="N2" s="1088"/>
      <c r="O2" s="1089"/>
    </row>
    <row r="3" spans="1:15" s="1090" customFormat="1" ht="36" customHeight="1">
      <c r="A3" s="1187" t="s">
        <v>11</v>
      </c>
      <c r="B3" s="1187"/>
      <c r="C3" s="1188">
        <f>Identification!D12</f>
        <v>0</v>
      </c>
      <c r="D3" s="1189"/>
      <c r="E3" s="1189"/>
      <c r="F3" s="1189"/>
      <c r="G3" s="1189"/>
      <c r="H3" s="1190"/>
      <c r="I3" s="1185" t="s">
        <v>24</v>
      </c>
      <c r="J3" s="1185"/>
      <c r="K3" s="1186">
        <f>Identification!D35</f>
        <v>0</v>
      </c>
      <c r="L3" s="1186"/>
      <c r="M3" s="1186"/>
      <c r="N3" s="1088"/>
      <c r="O3" s="1089"/>
    </row>
    <row r="4" spans="1:15" s="1090" customFormat="1" ht="36" customHeight="1">
      <c r="A4" s="1187" t="s">
        <v>26</v>
      </c>
      <c r="B4" s="1187"/>
      <c r="C4" s="1188">
        <f>Identification!D14</f>
        <v>0</v>
      </c>
      <c r="D4" s="1189"/>
      <c r="E4" s="1189"/>
      <c r="F4" s="1189"/>
      <c r="G4" s="1189"/>
      <c r="H4" s="1190"/>
      <c r="I4" s="1185" t="s">
        <v>47</v>
      </c>
      <c r="J4" s="1185"/>
      <c r="K4" s="1186">
        <f>Identification!D18</f>
        <v>0</v>
      </c>
      <c r="L4" s="1186"/>
      <c r="M4" s="1186"/>
      <c r="N4" s="1088"/>
      <c r="O4" s="1089"/>
    </row>
    <row r="5" spans="1:15" s="1090" customFormat="1" ht="36" customHeight="1">
      <c r="A5" s="1178" t="s">
        <v>12</v>
      </c>
      <c r="B5" s="1178"/>
      <c r="C5" s="1181">
        <f>Identification!D15</f>
        <v>0</v>
      </c>
      <c r="D5" s="1182"/>
      <c r="E5" s="1182"/>
      <c r="F5" s="1182"/>
      <c r="G5" s="1182"/>
      <c r="H5" s="1183"/>
      <c r="I5" s="1179" t="s">
        <v>46</v>
      </c>
      <c r="J5" s="1179"/>
      <c r="K5" s="1184">
        <f>Identification!D20</f>
        <v>0</v>
      </c>
      <c r="L5" s="1184"/>
      <c r="M5" s="1184"/>
      <c r="N5" s="1091"/>
      <c r="O5" s="1092"/>
    </row>
    <row r="6" spans="1:15" ht="54.75" customHeight="1" thickBot="1">
      <c r="A6" s="7"/>
      <c r="B6" s="19" t="s">
        <v>31</v>
      </c>
      <c r="C6" s="9">
        <v>-0.2</v>
      </c>
      <c r="D6" s="9">
        <v>0.2</v>
      </c>
      <c r="E6" s="1192" t="s">
        <v>35</v>
      </c>
      <c r="F6" s="1192"/>
      <c r="G6" s="8" t="s">
        <v>44</v>
      </c>
      <c r="H6" s="8" t="s">
        <v>43</v>
      </c>
      <c r="I6" s="8" t="s">
        <v>36</v>
      </c>
      <c r="J6" s="8" t="s">
        <v>37</v>
      </c>
      <c r="K6" s="8" t="s">
        <v>38</v>
      </c>
      <c r="L6" s="8" t="s">
        <v>39</v>
      </c>
      <c r="M6" s="8" t="s">
        <v>33</v>
      </c>
      <c r="N6" s="8"/>
      <c r="O6" s="1093" t="s">
        <v>29</v>
      </c>
    </row>
    <row r="7" spans="1:15" ht="36" customHeight="1">
      <c r="A7" s="6" t="s">
        <v>27</v>
      </c>
      <c r="B7" s="466">
        <f>'Avenant Total'!C18</f>
        <v>0</v>
      </c>
      <c r="C7" s="467">
        <f aca="true" t="shared" si="0" ref="C7:C12">$B7-($B7*20%)</f>
        <v>0</v>
      </c>
      <c r="D7" s="467">
        <f aca="true" t="shared" si="1" ref="D7:D12">$B7+($B7*20%)</f>
        <v>0</v>
      </c>
      <c r="E7" s="248" t="str">
        <f>"+/-"</f>
        <v>+/-</v>
      </c>
      <c r="F7" s="466">
        <f>B7*20%</f>
        <v>0</v>
      </c>
      <c r="G7" s="483">
        <f>IF('Avenant Total'!D18&lt;0,('Avenant Total'!D18),IF('Avenant Total'!D18&gt;0,'Avenant Total'!D18,IF('Avenant Total'!D18=0,0,)))</f>
        <v>0</v>
      </c>
      <c r="H7" s="494">
        <f>IF('Avenant Total'!G18&lt;0,('Avenant Total'!G18),IF('Avenant Total'!G18&gt;0,'Avenant Total'!G18,IF('Avenant Total'!G18=0,0,)))</f>
        <v>0</v>
      </c>
      <c r="I7" s="495">
        <f>IF('Avenant Total'!D18+'Avenant Total'!G18&lt;0,('Avenant Total'!D18+'Avenant Total'!G18)*(-1),IF('Avenant Total'!D18+'Avenant Total'!G18&gt;0,'Avenant Total'!D18+'Avenant Total'!G18,IF('Avenant Total'!D18+'Avenant Total'!G18=0,0,)))</f>
        <v>0</v>
      </c>
      <c r="J7" s="491">
        <f aca="true" t="shared" si="2" ref="J7:J12">IF(I7=0,0,IF(I7&gt;0,I7/B7,IF(I7&lt;0,I7/B7*-1)))</f>
        <v>0</v>
      </c>
      <c r="K7" s="479">
        <f aca="true" t="shared" si="3" ref="K7:K12">B7*L7</f>
        <v>0</v>
      </c>
      <c r="L7" s="491">
        <f aca="true" t="shared" si="4" ref="L7:L12">IF(7&lt;0,20%+J7,IF(J7&gt;=0,20%-J7,))</f>
        <v>0.2</v>
      </c>
      <c r="M7" s="11" t="str">
        <f aca="true" t="shared" si="5" ref="M7:M12">IF(J7=0,"-",IF(I7&gt;F7,"Variation partiale non authorisée","Variation partiale authorisée"))</f>
        <v>-</v>
      </c>
      <c r="N7" s="1094">
        <f aca="true" t="shared" si="6" ref="N7:N12">15%-L7</f>
        <v>-0.05000000000000002</v>
      </c>
      <c r="O7" s="1095"/>
    </row>
    <row r="8" spans="1:15" ht="36" customHeight="1">
      <c r="A8" s="20" t="s">
        <v>97</v>
      </c>
      <c r="B8" s="468">
        <f>'Avenant Total'!C23</f>
        <v>0</v>
      </c>
      <c r="C8" s="469">
        <f t="shared" si="0"/>
        <v>0</v>
      </c>
      <c r="D8" s="469">
        <f t="shared" si="1"/>
        <v>0</v>
      </c>
      <c r="E8" s="249" t="str">
        <f aca="true" t="shared" si="7" ref="E8:E14">"+/-"</f>
        <v>+/-</v>
      </c>
      <c r="F8" s="468">
        <f>B8*20%</f>
        <v>0</v>
      </c>
      <c r="G8" s="484">
        <f>IF('Avenant Total'!D23&lt;0,('Avenant Total'!D23),IF('Avenant Total'!D23&gt;0,'Avenant Total'!D23,IF('Avenant Total'!D23=0,0,)))</f>
        <v>0</v>
      </c>
      <c r="H8" s="496">
        <f>IF('Avenant Total'!G23&lt;0,('Avenant Total'!G23),IF('Avenant Total'!G23&gt;0,'Avenant Total'!G23,IF('Avenant Total'!G23=0,0,)))</f>
        <v>0</v>
      </c>
      <c r="I8" s="497">
        <f>IF('Avenant Total'!D23+'Avenant Total'!G23&lt;0,('Avenant Total'!D23+'Avenant Total'!G23)*(-1),IF('Avenant Total'!D23+'Avenant Total'!G23&gt;0,'Avenant Total'!D23+'Avenant Total'!G23,IF('Avenant Total'!D23+'Avenant Total'!G23=0,0,)))</f>
        <v>0</v>
      </c>
      <c r="J8" s="491">
        <f t="shared" si="2"/>
        <v>0</v>
      </c>
      <c r="K8" s="480">
        <f t="shared" si="3"/>
        <v>0</v>
      </c>
      <c r="L8" s="491">
        <f t="shared" si="4"/>
        <v>0.2</v>
      </c>
      <c r="M8" s="12" t="str">
        <f t="shared" si="5"/>
        <v>-</v>
      </c>
      <c r="N8" s="1094">
        <f t="shared" si="6"/>
        <v>-0.05000000000000002</v>
      </c>
      <c r="O8" s="1095"/>
    </row>
    <row r="9" spans="1:15" ht="36" customHeight="1">
      <c r="A9" s="6" t="s">
        <v>6</v>
      </c>
      <c r="B9" s="468">
        <f>'Avenant Total'!C27</f>
        <v>0</v>
      </c>
      <c r="C9" s="469">
        <f t="shared" si="0"/>
        <v>0</v>
      </c>
      <c r="D9" s="469">
        <f t="shared" si="1"/>
        <v>0</v>
      </c>
      <c r="E9" s="249" t="str">
        <f t="shared" si="7"/>
        <v>+/-</v>
      </c>
      <c r="F9" s="468">
        <f>B9*20%</f>
        <v>0</v>
      </c>
      <c r="G9" s="484">
        <f>IF('Avenant Total'!D27&lt;0,('Avenant Total'!D27),IF('Avenant Total'!D27&gt;0,'Avenant Total'!D27,IF('Avenant Total'!D27=0,0,)))</f>
        <v>0</v>
      </c>
      <c r="H9" s="496">
        <f>IF('Avenant Total'!G27&lt;0,('Avenant Total'!G27),IF('Avenant Total'!G27&gt;0,'Avenant Total'!G27,IF('Avenant Total'!G27=0,0,)))</f>
        <v>0</v>
      </c>
      <c r="I9" s="497">
        <f>IF('Avenant Total'!D27+'Avenant Total'!G27&lt;0,('Avenant Total'!D27+'Avenant Total'!G27)*(-1),IF('Avenant Total'!D27+'Avenant Total'!G27&gt;0,'Avenant Total'!D27+'Avenant Total'!G27,IF('Avenant Total'!D27+'Avenant Total'!G27=0,0,)))</f>
        <v>0</v>
      </c>
      <c r="J9" s="491">
        <f t="shared" si="2"/>
        <v>0</v>
      </c>
      <c r="K9" s="480">
        <f t="shared" si="3"/>
        <v>0</v>
      </c>
      <c r="L9" s="491">
        <f t="shared" si="4"/>
        <v>0.2</v>
      </c>
      <c r="M9" s="12" t="str">
        <f t="shared" si="5"/>
        <v>-</v>
      </c>
      <c r="N9" s="1094">
        <f t="shared" si="6"/>
        <v>-0.05000000000000002</v>
      </c>
      <c r="O9" s="1095"/>
    </row>
    <row r="10" spans="1:15" ht="36" customHeight="1">
      <c r="A10" s="6" t="s">
        <v>28</v>
      </c>
      <c r="B10" s="468">
        <f>'Avenant Total'!C34</f>
        <v>0</v>
      </c>
      <c r="C10" s="469">
        <f t="shared" si="0"/>
        <v>0</v>
      </c>
      <c r="D10" s="469">
        <f t="shared" si="1"/>
        <v>0</v>
      </c>
      <c r="E10" s="249" t="str">
        <f t="shared" si="7"/>
        <v>+/-</v>
      </c>
      <c r="F10" s="468">
        <f>B10*20%</f>
        <v>0</v>
      </c>
      <c r="G10" s="484">
        <f>IF('Avenant Total'!D34&lt;0,('Avenant Total'!D34),IF('Avenant Total'!D34&gt;0,'Avenant Total'!D34,IF('Avenant Total'!D34=0,0,)))</f>
        <v>0</v>
      </c>
      <c r="H10" s="496">
        <f>IF('Avenant Total'!G34&lt;0,('Avenant Total'!G34),IF('Avenant Total'!G34&gt;0,'Avenant Total'!G34,IF('Avenant Total'!G34=0,0,)))</f>
        <v>0</v>
      </c>
      <c r="I10" s="497">
        <f>IF('Avenant Total'!D34+'Avenant Total'!G34&lt;0,('Avenant Total'!D34+'Avenant Total'!G34)*(-1),IF('Avenant Total'!D34+'Avenant Total'!G34&gt;0,'Avenant Total'!D34+'Avenant Total'!G34,IF('Avenant Total'!D34+'Avenant Total'!G34=0,0,)))</f>
        <v>0</v>
      </c>
      <c r="J10" s="491">
        <f t="shared" si="2"/>
        <v>0</v>
      </c>
      <c r="K10" s="480">
        <f t="shared" si="3"/>
        <v>0</v>
      </c>
      <c r="L10" s="491">
        <f>IF(7&lt;0,20%+J10,IF(J10&gt;=0,20%-J10,))</f>
        <v>0.2</v>
      </c>
      <c r="M10" s="12" t="str">
        <f t="shared" si="5"/>
        <v>-</v>
      </c>
      <c r="N10" s="1094">
        <f t="shared" si="6"/>
        <v>-0.05000000000000002</v>
      </c>
      <c r="O10" s="1095"/>
    </row>
    <row r="11" spans="1:15" ht="36" customHeight="1">
      <c r="A11" s="20" t="s">
        <v>73</v>
      </c>
      <c r="B11" s="470">
        <f>'Avenant Total'!C44</f>
        <v>0</v>
      </c>
      <c r="C11" s="471">
        <f t="shared" si="0"/>
        <v>0</v>
      </c>
      <c r="D11" s="471">
        <f t="shared" si="1"/>
        <v>0</v>
      </c>
      <c r="E11" s="250" t="str">
        <f t="shared" si="7"/>
        <v>+/-</v>
      </c>
      <c r="F11" s="470">
        <f>B11*20%</f>
        <v>0</v>
      </c>
      <c r="G11" s="485">
        <f>IF('Avenant Total'!D44&lt;0,('Avenant Total'!D44),IF('Avenant Total'!D44&gt;0,'Avenant Total'!D44,IF('Avenant Total'!D44=0,0,)))</f>
        <v>0</v>
      </c>
      <c r="H11" s="498">
        <f>IF('Avenant Total'!G44&lt;0,('Avenant Total'!G44),IF('Avenant Total'!G44&gt;0,'Avenant Total'!G44,IF('Avenant Total'!G44=0,0,)))</f>
        <v>0</v>
      </c>
      <c r="I11" s="499">
        <f>IF('Avenant Total'!D44+'Avenant Total'!G44&lt;0,('Avenant Total'!D44+'Avenant Total'!G44)*(-1),IF('Avenant Total'!D44+'Avenant Total'!G44&gt;0,'Avenant Total'!D44+'Avenant Total'!G44,IF('Avenant Total'!D44+'Avenant Total'!G44=0,0,)))</f>
        <v>0</v>
      </c>
      <c r="J11" s="491">
        <f t="shared" si="2"/>
        <v>0</v>
      </c>
      <c r="K11" s="481">
        <f t="shared" si="3"/>
        <v>0</v>
      </c>
      <c r="L11" s="491">
        <f t="shared" si="4"/>
        <v>0.2</v>
      </c>
      <c r="M11" s="13" t="str">
        <f t="shared" si="5"/>
        <v>-</v>
      </c>
      <c r="N11" s="1096">
        <f t="shared" si="6"/>
        <v>-0.05000000000000002</v>
      </c>
      <c r="O11" s="1095"/>
    </row>
    <row r="12" spans="1:15" ht="36" customHeight="1">
      <c r="A12" s="20" t="s">
        <v>82</v>
      </c>
      <c r="B12" s="472">
        <f>'Avenant Total'!C48</f>
        <v>0</v>
      </c>
      <c r="C12" s="473">
        <f t="shared" si="0"/>
        <v>0</v>
      </c>
      <c r="D12" s="473">
        <f t="shared" si="1"/>
        <v>0</v>
      </c>
      <c r="E12" s="251" t="str">
        <f t="shared" si="7"/>
        <v>+/-</v>
      </c>
      <c r="F12" s="472" t="str">
        <f>IF(B12=0,"€ 0,00",B12*20%)</f>
        <v>€ 0,00</v>
      </c>
      <c r="G12" s="486">
        <f>IF('Avenant Total'!D48&lt;0,('Avenant Total'!D48),IF('Avenant Total'!D48&gt;0,'Avenant Total'!D48,IF('Avenant Total'!D48="€ 0,00",0,)))</f>
        <v>0</v>
      </c>
      <c r="H12" s="500">
        <f>IF('Avenant Total'!G48&lt;0,('Avenant Total'!G48),IF('Avenant Total'!G48&gt;0,'Avenant Total'!G48,IF('Avenant Total'!G48=0,0,)))</f>
        <v>0</v>
      </c>
      <c r="I12" s="501">
        <f>IF('Avenant Total'!D48+'Avenant Total'!G48&lt;0,('Avenant Total'!D48+'Avenant Total'!G48)*(-1),IF('Avenant Total'!D48+'Avenant Total'!G48&gt;0,'Avenant Total'!D48+'Avenant Total'!G48,IF('Avenant Total'!D48+'Avenant Total'!G48=0,0,)))</f>
        <v>0</v>
      </c>
      <c r="J12" s="492">
        <f t="shared" si="2"/>
        <v>0</v>
      </c>
      <c r="K12" s="482">
        <f t="shared" si="3"/>
        <v>0</v>
      </c>
      <c r="L12" s="491">
        <f t="shared" si="4"/>
        <v>0.2</v>
      </c>
      <c r="M12" s="14" t="str">
        <f t="shared" si="5"/>
        <v>-</v>
      </c>
      <c r="N12" s="1097">
        <f t="shared" si="6"/>
        <v>-0.05000000000000002</v>
      </c>
      <c r="O12" s="1095"/>
    </row>
    <row r="13" spans="1:17" ht="15.75" thickBot="1">
      <c r="A13" s="10"/>
      <c r="B13" s="1191"/>
      <c r="C13" s="1191"/>
      <c r="D13" s="1191"/>
      <c r="E13" s="1191"/>
      <c r="F13" s="1191"/>
      <c r="G13" s="1191"/>
      <c r="H13" s="1191"/>
      <c r="I13" s="1191"/>
      <c r="J13" s="1191"/>
      <c r="K13" s="1191"/>
      <c r="L13" s="1191"/>
      <c r="M13" s="1191"/>
      <c r="N13" s="1098"/>
      <c r="O13" s="1180"/>
      <c r="Q13" s="1090"/>
    </row>
    <row r="14" spans="1:15" ht="36" customHeight="1" thickTop="1">
      <c r="A14" s="18" t="s">
        <v>90</v>
      </c>
      <c r="B14" s="474" t="str">
        <f>IF('Avenant Total'!C49=0,"€ 0,00",IF('Avenant Total'!C49&gt;0,'Avenant Total'!C49))</f>
        <v>€ 0,00</v>
      </c>
      <c r="C14" s="469">
        <f>$B14-($B14*15%)</f>
        <v>0</v>
      </c>
      <c r="D14" s="469">
        <f>$B14+($B14*20%)</f>
        <v>0</v>
      </c>
      <c r="E14" s="5" t="str">
        <f t="shared" si="7"/>
        <v>+/-</v>
      </c>
      <c r="F14" s="468">
        <f>IF(B14=0,"€ 0,00",B14*20%)</f>
        <v>0</v>
      </c>
      <c r="G14" s="487">
        <f>SUM(G7:G12)</f>
        <v>0</v>
      </c>
      <c r="H14" s="502">
        <f>SUM(H7:H12)</f>
        <v>0</v>
      </c>
      <c r="I14" s="497">
        <f>SUM(I7:I12)</f>
        <v>0</v>
      </c>
      <c r="J14" s="1080" t="e">
        <f>IF(B14=0,,I14/B14)</f>
        <v>#DIV/0!</v>
      </c>
      <c r="K14" s="489">
        <f>B14*L14</f>
        <v>0</v>
      </c>
      <c r="L14" s="493">
        <f>IF(I14=0,0,IF(J14&lt;0,20%+J14,IF(J14&gt;0,20%-J14,)))</f>
        <v>0</v>
      </c>
      <c r="M14" s="490" t="str">
        <f>IF(I14=0,"-",IF(M15=0,"Variation totale mineure",IF(M15&gt;0,"Erreur: 
Variation totale non authorisée")))</f>
        <v>-</v>
      </c>
      <c r="N14" s="1094">
        <f>15%-L14</f>
        <v>0.15</v>
      </c>
      <c r="O14" s="1180"/>
    </row>
    <row r="15" spans="1:47" ht="36" customHeight="1">
      <c r="A15" s="18" t="s">
        <v>93</v>
      </c>
      <c r="B15" s="469">
        <f>'Avenant Total'!C50</f>
        <v>0</v>
      </c>
      <c r="C15" s="475"/>
      <c r="D15" s="476"/>
      <c r="E15" s="15"/>
      <c r="F15" s="15"/>
      <c r="G15" s="15"/>
      <c r="H15" s="16">
        <f>+G14+H14</f>
        <v>0</v>
      </c>
      <c r="I15" s="17"/>
      <c r="J15" s="17" t="s">
        <v>50</v>
      </c>
      <c r="K15" s="488"/>
      <c r="L15" s="488"/>
      <c r="M15" s="16">
        <f>COUNTIF(M7:M12,J14)</f>
        <v>0</v>
      </c>
      <c r="N15" s="1099"/>
      <c r="O15" s="1180"/>
      <c r="P15" s="1099"/>
      <c r="Q15" s="1099"/>
      <c r="AU15" s="1099"/>
    </row>
    <row r="16" spans="1:17" ht="42.75" customHeight="1">
      <c r="A16" s="18" t="s">
        <v>92</v>
      </c>
      <c r="B16" s="474">
        <f>'Avenant Total'!C51</f>
        <v>0</v>
      </c>
      <c r="C16" s="477"/>
      <c r="D16" s="478"/>
      <c r="E16" s="4"/>
      <c r="F16" s="4"/>
      <c r="G16" s="4"/>
      <c r="H16" s="4"/>
      <c r="I16" s="4"/>
      <c r="J16" s="4"/>
      <c r="K16" s="4"/>
      <c r="L16" s="4"/>
      <c r="M16" s="4"/>
      <c r="N16" s="1099"/>
      <c r="O16" s="1180"/>
      <c r="P16" s="1099"/>
      <c r="Q16" s="1099"/>
    </row>
    <row r="17" spans="13:17" ht="12.75">
      <c r="M17" s="569"/>
      <c r="N17" s="569"/>
      <c r="O17" s="569"/>
      <c r="P17" s="1099"/>
      <c r="Q17" s="1099"/>
    </row>
    <row r="19" spans="6:8" ht="12.75">
      <c r="F19" s="3"/>
      <c r="G19" s="570"/>
      <c r="H19" s="570"/>
    </row>
    <row r="20" spans="1:3" ht="30" customHeight="1">
      <c r="A20" s="1175">
        <f>+Identification!D22</f>
        <v>0</v>
      </c>
      <c r="B20" s="1176"/>
      <c r="C20" s="1177"/>
    </row>
    <row r="21" spans="1:3" ht="30" customHeight="1">
      <c r="A21" s="1175">
        <f>+Identification!D23</f>
        <v>0</v>
      </c>
      <c r="B21" s="1176"/>
      <c r="C21" s="1177"/>
    </row>
    <row r="22" spans="1:3" ht="30" customHeight="1">
      <c r="A22" s="1175">
        <f>+Identification!D24</f>
        <v>0</v>
      </c>
      <c r="B22" s="1176"/>
      <c r="C22" s="1177"/>
    </row>
    <row r="23" spans="1:3" ht="30" customHeight="1">
      <c r="A23" s="1175">
        <f>+Identification!D25</f>
        <v>0</v>
      </c>
      <c r="B23" s="1176"/>
      <c r="C23" s="1177"/>
    </row>
    <row r="24" spans="1:3" ht="30" customHeight="1">
      <c r="A24" s="1175">
        <f>+Identification!D26</f>
        <v>0</v>
      </c>
      <c r="B24" s="1176"/>
      <c r="C24" s="1177"/>
    </row>
  </sheetData>
  <sheetProtection password="D0BC" sheet="1" selectLockedCells="1"/>
  <mergeCells count="24">
    <mergeCell ref="C2:H2"/>
    <mergeCell ref="K2:M2"/>
    <mergeCell ref="C4:H4"/>
    <mergeCell ref="B13:M13"/>
    <mergeCell ref="E6:F6"/>
    <mergeCell ref="A2:B2"/>
    <mergeCell ref="A3:B3"/>
    <mergeCell ref="K4:M4"/>
    <mergeCell ref="C3:H3"/>
    <mergeCell ref="I2:J2"/>
    <mergeCell ref="I3:J3"/>
    <mergeCell ref="A22:C22"/>
    <mergeCell ref="K3:M3"/>
    <mergeCell ref="A4:B4"/>
    <mergeCell ref="A21:C21"/>
    <mergeCell ref="I4:J4"/>
    <mergeCell ref="A23:C23"/>
    <mergeCell ref="A24:C24"/>
    <mergeCell ref="A5:B5"/>
    <mergeCell ref="A20:C20"/>
    <mergeCell ref="I5:J5"/>
    <mergeCell ref="O13:O16"/>
    <mergeCell ref="C5:H5"/>
    <mergeCell ref="K5:M5"/>
  </mergeCells>
  <conditionalFormatting sqref="M14 M7:M12">
    <cfRule type="containsText" priority="7" dxfId="2" operator="containsText" stopIfTrue="1" text="pas">
      <formula>NOT(ISERROR(SEARCH("pas",M7)))</formula>
    </cfRule>
  </conditionalFormatting>
  <conditionalFormatting sqref="M14 M7:M12">
    <cfRule type="containsText" priority="6" dxfId="1" operator="containsText" stopIfTrue="1" text="Erreur">
      <formula>NOT(ISERROR(SEARCH("Erreur",M7)))</formula>
    </cfRule>
  </conditionalFormatting>
  <conditionalFormatting sqref="O7:O12">
    <cfRule type="expression" priority="20" dxfId="0">
      <formula>$L7&gt;=P$6</formula>
    </cfRule>
  </conditionalFormatting>
  <printOptions/>
  <pageMargins left="0.18" right="0.19" top="0.74" bottom="0.7480314960629921" header="0.31496062992125984" footer="0.31496062992125984"/>
  <pageSetup fitToHeight="1" fitToWidth="1" horizontalDpi="600" verticalDpi="600" orientation="landscape" paperSize="9" scale="48" r:id="rId2"/>
  <colBreaks count="1" manualBreakCount="1">
    <brk id="5" max="1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="85" zoomScaleNormal="85" zoomScaleSheetLayoutView="85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643" customWidth="1"/>
    <col min="2" max="2" width="37.140625" style="643" customWidth="1"/>
    <col min="3" max="3" width="11.8515625" style="643" customWidth="1"/>
    <col min="4" max="4" width="52.140625" style="643" customWidth="1"/>
    <col min="5" max="5" width="6.7109375" style="643" customWidth="1"/>
    <col min="6" max="6" width="6.140625" style="643" customWidth="1"/>
    <col min="7" max="13" width="9.140625" style="642" customWidth="1"/>
    <col min="14" max="16384" width="9.140625" style="643" customWidth="1"/>
  </cols>
  <sheetData>
    <row r="1" spans="1:6" ht="25.5" customHeight="1">
      <c r="A1" s="1120"/>
      <c r="B1" s="1120"/>
      <c r="C1" s="1120"/>
      <c r="D1" s="1120"/>
      <c r="E1" s="1120"/>
      <c r="F1" s="642"/>
    </row>
    <row r="2" spans="1:6" ht="12.75" customHeight="1">
      <c r="A2" s="507"/>
      <c r="B2" s="507"/>
      <c r="C2" s="507"/>
      <c r="D2" s="507"/>
      <c r="E2" s="507"/>
      <c r="F2" s="642"/>
    </row>
    <row r="3" spans="1:6" ht="12.75" customHeight="1">
      <c r="A3" s="507"/>
      <c r="B3" s="507"/>
      <c r="C3" s="507"/>
      <c r="D3" s="507"/>
      <c r="E3" s="507"/>
      <c r="F3" s="642"/>
    </row>
    <row r="4" spans="1:6" ht="12.75" customHeight="1">
      <c r="A4" s="507"/>
      <c r="B4" s="507"/>
      <c r="C4" s="507"/>
      <c r="D4" s="507"/>
      <c r="E4" s="507"/>
      <c r="F4" s="642"/>
    </row>
    <row r="5" spans="1:6" ht="12.75" customHeight="1">
      <c r="A5" s="507"/>
      <c r="B5" s="507"/>
      <c r="C5" s="507"/>
      <c r="D5" s="507"/>
      <c r="E5" s="507"/>
      <c r="F5" s="642"/>
    </row>
    <row r="6" spans="1:6" ht="12.75" customHeight="1">
      <c r="A6" s="507"/>
      <c r="B6" s="507"/>
      <c r="C6" s="507"/>
      <c r="D6" s="507"/>
      <c r="E6" s="507"/>
      <c r="F6" s="642"/>
    </row>
    <row r="7" spans="1:6" ht="18" customHeight="1">
      <c r="A7" s="507"/>
      <c r="B7" s="507"/>
      <c r="C7" s="507"/>
      <c r="D7" s="507"/>
      <c r="E7" s="507"/>
      <c r="F7" s="642"/>
    </row>
    <row r="8" spans="1:13" s="645" customFormat="1" ht="38.25" customHeight="1">
      <c r="A8" s="1124" t="s">
        <v>103</v>
      </c>
      <c r="B8" s="1124"/>
      <c r="C8" s="1124"/>
      <c r="D8" s="1124"/>
      <c r="E8" s="1124"/>
      <c r="F8" s="644"/>
      <c r="G8" s="644"/>
      <c r="H8" s="644"/>
      <c r="I8" s="644"/>
      <c r="J8" s="644"/>
      <c r="K8" s="644"/>
      <c r="L8" s="644"/>
      <c r="M8" s="644"/>
    </row>
    <row r="9" spans="1:13" s="645" customFormat="1" ht="12.75" customHeight="1">
      <c r="A9" s="508"/>
      <c r="B9" s="508"/>
      <c r="C9" s="508"/>
      <c r="D9" s="508"/>
      <c r="E9" s="508"/>
      <c r="F9" s="644"/>
      <c r="G9" s="644"/>
      <c r="H9" s="644"/>
      <c r="I9" s="644"/>
      <c r="J9" s="644"/>
      <c r="K9" s="644"/>
      <c r="L9" s="644"/>
      <c r="M9" s="644"/>
    </row>
    <row r="10" spans="1:6" ht="21.75" customHeight="1">
      <c r="A10" s="1121" t="s">
        <v>34</v>
      </c>
      <c r="B10" s="1121"/>
      <c r="C10" s="1121"/>
      <c r="D10" s="1121"/>
      <c r="E10" s="1121"/>
      <c r="F10" s="642"/>
    </row>
    <row r="11" spans="1:13" s="647" customFormat="1" ht="19.5" customHeight="1" thickBot="1">
      <c r="A11" s="509"/>
      <c r="B11" s="509"/>
      <c r="C11" s="509"/>
      <c r="D11" s="509"/>
      <c r="E11" s="509"/>
      <c r="F11" s="646"/>
      <c r="G11" s="646"/>
      <c r="H11" s="646"/>
      <c r="I11" s="646"/>
      <c r="J11" s="646"/>
      <c r="K11" s="646"/>
      <c r="L11" s="646"/>
      <c r="M11" s="646"/>
    </row>
    <row r="12" spans="1:6" ht="36" customHeight="1">
      <c r="A12" s="509"/>
      <c r="B12" s="1122" t="s">
        <v>11</v>
      </c>
      <c r="C12" s="1123" t="s">
        <v>0</v>
      </c>
      <c r="D12" s="648"/>
      <c r="E12" s="509"/>
      <c r="F12" s="642"/>
    </row>
    <row r="13" spans="1:13" ht="36" customHeight="1">
      <c r="A13" s="509"/>
      <c r="B13" s="1118" t="s">
        <v>40</v>
      </c>
      <c r="C13" s="1119" t="s">
        <v>1</v>
      </c>
      <c r="D13" s="649"/>
      <c r="E13" s="509"/>
      <c r="F13" s="642"/>
      <c r="J13" s="643"/>
      <c r="K13" s="643"/>
      <c r="L13" s="643"/>
      <c r="M13" s="643"/>
    </row>
    <row r="14" spans="1:13" ht="55.5" customHeight="1">
      <c r="A14" s="509"/>
      <c r="B14" s="1118" t="s">
        <v>26</v>
      </c>
      <c r="C14" s="1119"/>
      <c r="D14" s="649"/>
      <c r="E14" s="509"/>
      <c r="F14" s="642"/>
      <c r="J14" s="643"/>
      <c r="K14" s="643"/>
      <c r="L14" s="643"/>
      <c r="M14" s="643"/>
    </row>
    <row r="15" spans="1:13" ht="36" customHeight="1">
      <c r="A15" s="509"/>
      <c r="B15" s="1118" t="s">
        <v>12</v>
      </c>
      <c r="C15" s="1119"/>
      <c r="D15" s="649"/>
      <c r="E15" s="509"/>
      <c r="F15" s="642"/>
      <c r="J15" s="643"/>
      <c r="K15" s="643"/>
      <c r="L15" s="643"/>
      <c r="M15" s="643"/>
    </row>
    <row r="16" spans="1:13" ht="50.25" customHeight="1">
      <c r="A16" s="509"/>
      <c r="B16" s="1118" t="s">
        <v>13</v>
      </c>
      <c r="C16" s="1119"/>
      <c r="D16" s="649"/>
      <c r="E16" s="509"/>
      <c r="F16" s="642"/>
      <c r="G16" s="646"/>
      <c r="J16" s="643"/>
      <c r="K16" s="643"/>
      <c r="L16" s="643"/>
      <c r="M16" s="643"/>
    </row>
    <row r="17" spans="1:13" ht="36" customHeight="1">
      <c r="A17" s="509"/>
      <c r="B17" s="1118" t="s">
        <v>52</v>
      </c>
      <c r="C17" s="1119" t="s">
        <v>2</v>
      </c>
      <c r="D17" s="649"/>
      <c r="E17" s="509"/>
      <c r="F17" s="642"/>
      <c r="J17" s="643"/>
      <c r="K17" s="643"/>
      <c r="L17" s="643"/>
      <c r="M17" s="643"/>
    </row>
    <row r="18" spans="1:13" ht="36" customHeight="1">
      <c r="A18" s="509"/>
      <c r="B18" s="1118" t="s">
        <v>45</v>
      </c>
      <c r="C18" s="1119" t="s">
        <v>3</v>
      </c>
      <c r="D18" s="650"/>
      <c r="E18" s="509"/>
      <c r="F18" s="642"/>
      <c r="J18" s="643"/>
      <c r="L18" s="643"/>
      <c r="M18" s="643"/>
    </row>
    <row r="19" spans="1:13" ht="36" customHeight="1">
      <c r="A19" s="509"/>
      <c r="B19" s="1118" t="s">
        <v>48</v>
      </c>
      <c r="C19" s="1119"/>
      <c r="D19" s="649"/>
      <c r="E19" s="509"/>
      <c r="F19" s="642"/>
      <c r="J19" s="643"/>
      <c r="L19" s="643"/>
      <c r="M19" s="643"/>
    </row>
    <row r="20" spans="1:13" ht="36" customHeight="1">
      <c r="A20" s="509"/>
      <c r="B20" s="1118" t="s">
        <v>49</v>
      </c>
      <c r="C20" s="1119"/>
      <c r="D20" s="649"/>
      <c r="E20" s="509"/>
      <c r="F20" s="642"/>
      <c r="J20" s="643"/>
      <c r="L20" s="643"/>
      <c r="M20" s="643"/>
    </row>
    <row r="21" spans="1:13" ht="15" customHeight="1">
      <c r="A21" s="509"/>
      <c r="B21" s="1126"/>
      <c r="C21" s="1127"/>
      <c r="D21" s="651"/>
      <c r="E21" s="509"/>
      <c r="F21" s="642"/>
      <c r="J21" s="643"/>
      <c r="L21" s="643"/>
      <c r="M21" s="643"/>
    </row>
    <row r="22" spans="1:6" ht="37.5" customHeight="1">
      <c r="A22" s="509"/>
      <c r="B22" s="1118" t="s">
        <v>51</v>
      </c>
      <c r="C22" s="1125"/>
      <c r="D22" s="649"/>
      <c r="E22" s="509"/>
      <c r="F22" s="642"/>
    </row>
    <row r="23" spans="1:6" ht="37.5" customHeight="1">
      <c r="A23" s="509"/>
      <c r="B23" s="1118" t="s">
        <v>14</v>
      </c>
      <c r="C23" s="1125"/>
      <c r="D23" s="649"/>
      <c r="E23" s="509"/>
      <c r="F23" s="642"/>
    </row>
    <row r="24" spans="1:6" ht="37.5" customHeight="1">
      <c r="A24" s="509"/>
      <c r="B24" s="1118" t="s">
        <v>15</v>
      </c>
      <c r="C24" s="1125"/>
      <c r="D24" s="652"/>
      <c r="E24" s="509"/>
      <c r="F24" s="642"/>
    </row>
    <row r="25" spans="1:6" ht="37.5" customHeight="1">
      <c r="A25" s="509"/>
      <c r="B25" s="1118" t="s">
        <v>16</v>
      </c>
      <c r="C25" s="1125"/>
      <c r="D25" s="652"/>
      <c r="E25" s="509"/>
      <c r="F25" s="642"/>
    </row>
    <row r="26" spans="1:6" ht="57.75" customHeight="1">
      <c r="A26" s="509"/>
      <c r="B26" s="1118" t="s">
        <v>17</v>
      </c>
      <c r="C26" s="1125"/>
      <c r="D26" s="652"/>
      <c r="E26" s="509"/>
      <c r="F26" s="642"/>
    </row>
    <row r="27" spans="1:6" ht="37.5" customHeight="1" hidden="1">
      <c r="A27" s="509"/>
      <c r="B27" s="1118" t="s">
        <v>18</v>
      </c>
      <c r="C27" s="1125"/>
      <c r="D27" s="652"/>
      <c r="E27" s="509"/>
      <c r="F27" s="642"/>
    </row>
    <row r="28" spans="1:6" ht="29.25" customHeight="1" hidden="1">
      <c r="A28" s="509"/>
      <c r="B28" s="1118" t="s">
        <v>18</v>
      </c>
      <c r="C28" s="1119"/>
      <c r="D28" s="653" t="str">
        <f>B28</f>
        <v>Partenaire 5</v>
      </c>
      <c r="E28" s="509"/>
      <c r="F28" s="642"/>
    </row>
    <row r="29" spans="1:6" ht="29.25" customHeight="1" hidden="1">
      <c r="A29" s="509"/>
      <c r="B29" s="1118" t="s">
        <v>19</v>
      </c>
      <c r="C29" s="1119"/>
      <c r="D29" s="652" t="str">
        <f>B29</f>
        <v>Partenaire 6</v>
      </c>
      <c r="E29" s="509"/>
      <c r="F29" s="642"/>
    </row>
    <row r="30" spans="1:6" ht="29.25" customHeight="1" hidden="1">
      <c r="A30" s="509"/>
      <c r="B30" s="1118" t="s">
        <v>20</v>
      </c>
      <c r="C30" s="1119"/>
      <c r="D30" s="652" t="str">
        <f>B30</f>
        <v>Partenaire 7</v>
      </c>
      <c r="E30" s="509"/>
      <c r="F30" s="642"/>
    </row>
    <row r="31" spans="1:6" ht="29.25" customHeight="1" hidden="1">
      <c r="A31" s="509"/>
      <c r="B31" s="1118" t="s">
        <v>21</v>
      </c>
      <c r="C31" s="1119"/>
      <c r="D31" s="652" t="str">
        <f>B31</f>
        <v>Partenaire 8</v>
      </c>
      <c r="E31" s="509"/>
      <c r="F31" s="642"/>
    </row>
    <row r="32" spans="1:13" ht="15" customHeight="1">
      <c r="A32" s="509"/>
      <c r="B32" s="1126"/>
      <c r="C32" s="1127"/>
      <c r="D32" s="654"/>
      <c r="E32" s="509"/>
      <c r="F32" s="642"/>
      <c r="J32" s="643"/>
      <c r="K32" s="643"/>
      <c r="L32" s="643"/>
      <c r="M32" s="643"/>
    </row>
    <row r="33" spans="1:6" ht="29.25" customHeight="1">
      <c r="A33" s="509"/>
      <c r="B33" s="1118" t="s">
        <v>22</v>
      </c>
      <c r="C33" s="1119"/>
      <c r="D33" s="652"/>
      <c r="E33" s="509"/>
      <c r="F33" s="642"/>
    </row>
    <row r="34" spans="1:6" ht="29.25" customHeight="1">
      <c r="A34" s="509"/>
      <c r="B34" s="1118" t="s">
        <v>23</v>
      </c>
      <c r="C34" s="1119"/>
      <c r="D34" s="652"/>
      <c r="E34" s="509"/>
      <c r="F34" s="642"/>
    </row>
    <row r="35" spans="1:6" ht="29.25" customHeight="1">
      <c r="A35" s="509"/>
      <c r="B35" s="1118" t="s">
        <v>24</v>
      </c>
      <c r="C35" s="1119"/>
      <c r="D35" s="652"/>
      <c r="E35" s="509"/>
      <c r="F35" s="642"/>
    </row>
    <row r="36" spans="1:6" ht="29.25" customHeight="1" thickBot="1">
      <c r="A36" s="509"/>
      <c r="B36" s="1128" t="s">
        <v>25</v>
      </c>
      <c r="C36" s="1129"/>
      <c r="D36" s="655"/>
      <c r="E36" s="509"/>
      <c r="F36" s="642"/>
    </row>
    <row r="37" spans="1:15" ht="19.5" customHeight="1">
      <c r="A37" s="642"/>
      <c r="B37" s="642"/>
      <c r="C37" s="642"/>
      <c r="D37" s="642"/>
      <c r="E37" s="642"/>
      <c r="F37" s="642"/>
      <c r="N37" s="642"/>
      <c r="O37" s="642"/>
    </row>
    <row r="38" spans="1:15" ht="15" customHeight="1">
      <c r="A38" s="642"/>
      <c r="B38" s="642"/>
      <c r="C38" s="642"/>
      <c r="D38" s="642"/>
      <c r="E38" s="642"/>
      <c r="F38" s="642"/>
      <c r="N38" s="642"/>
      <c r="O38" s="642"/>
    </row>
    <row r="39" spans="1:15" ht="19.5" customHeight="1">
      <c r="A39" s="642"/>
      <c r="B39" s="642"/>
      <c r="C39" s="642"/>
      <c r="D39" s="642"/>
      <c r="E39" s="642"/>
      <c r="F39" s="642"/>
      <c r="N39" s="642"/>
      <c r="O39" s="642"/>
    </row>
    <row r="40" spans="1:15" ht="10.5" customHeight="1">
      <c r="A40" s="642"/>
      <c r="B40" s="642"/>
      <c r="C40" s="642"/>
      <c r="D40" s="642"/>
      <c r="E40" s="642"/>
      <c r="F40" s="642"/>
      <c r="N40" s="642"/>
      <c r="O40" s="642"/>
    </row>
    <row r="41" spans="1:13" ht="19.5" customHeight="1">
      <c r="A41" s="642"/>
      <c r="B41" s="642"/>
      <c r="C41" s="642"/>
      <c r="D41" s="642"/>
      <c r="E41" s="642"/>
      <c r="F41" s="642"/>
      <c r="G41" s="643"/>
      <c r="H41" s="643"/>
      <c r="I41" s="643"/>
      <c r="J41" s="643"/>
      <c r="K41" s="643"/>
      <c r="L41" s="643"/>
      <c r="M41" s="643"/>
    </row>
    <row r="42" spans="1:13" ht="19.5" customHeight="1">
      <c r="A42" s="642"/>
      <c r="B42" s="642"/>
      <c r="C42" s="642"/>
      <c r="D42" s="642"/>
      <c r="E42" s="642"/>
      <c r="F42" s="642"/>
      <c r="G42" s="643"/>
      <c r="H42" s="643"/>
      <c r="I42" s="643"/>
      <c r="J42" s="643"/>
      <c r="K42" s="643"/>
      <c r="L42" s="643"/>
      <c r="M42" s="643"/>
    </row>
    <row r="43" spans="1:13" ht="19.5" customHeight="1">
      <c r="A43" s="642"/>
      <c r="B43" s="642"/>
      <c r="C43" s="642"/>
      <c r="D43" s="642"/>
      <c r="E43" s="642"/>
      <c r="F43" s="642"/>
      <c r="G43" s="643"/>
      <c r="H43" s="643"/>
      <c r="I43" s="643"/>
      <c r="J43" s="643"/>
      <c r="K43" s="643"/>
      <c r="L43" s="643"/>
      <c r="M43" s="643"/>
    </row>
    <row r="44" spans="1:13" ht="19.5" customHeight="1">
      <c r="A44" s="642"/>
      <c r="B44" s="642"/>
      <c r="C44" s="642"/>
      <c r="D44" s="642"/>
      <c r="E44" s="642"/>
      <c r="F44" s="642"/>
      <c r="G44" s="643"/>
      <c r="H44" s="643"/>
      <c r="I44" s="643"/>
      <c r="J44" s="643"/>
      <c r="K44" s="643"/>
      <c r="L44" s="643"/>
      <c r="M44" s="643"/>
    </row>
    <row r="45" spans="1:13" ht="19.5" customHeight="1">
      <c r="A45" s="642"/>
      <c r="B45" s="642"/>
      <c r="C45" s="642"/>
      <c r="D45" s="642"/>
      <c r="E45" s="642"/>
      <c r="F45" s="642"/>
      <c r="G45" s="643"/>
      <c r="H45" s="643"/>
      <c r="I45" s="643"/>
      <c r="J45" s="643"/>
      <c r="K45" s="643"/>
      <c r="L45" s="643"/>
      <c r="M45" s="643"/>
    </row>
    <row r="46" spans="1:13" ht="12.75">
      <c r="A46" s="642"/>
      <c r="B46" s="642"/>
      <c r="C46" s="642"/>
      <c r="D46" s="642"/>
      <c r="E46" s="642"/>
      <c r="F46" s="642"/>
      <c r="G46" s="643"/>
      <c r="H46" s="643"/>
      <c r="I46" s="643"/>
      <c r="J46" s="643"/>
      <c r="K46" s="643"/>
      <c r="L46" s="643"/>
      <c r="M46" s="643"/>
    </row>
    <row r="47" spans="1:13" ht="12.75">
      <c r="A47" s="642"/>
      <c r="B47" s="642"/>
      <c r="C47" s="642"/>
      <c r="D47" s="642"/>
      <c r="E47" s="642"/>
      <c r="F47" s="642"/>
      <c r="G47" s="643"/>
      <c r="H47" s="643"/>
      <c r="I47" s="643"/>
      <c r="J47" s="643"/>
      <c r="K47" s="643"/>
      <c r="L47" s="643"/>
      <c r="M47" s="643"/>
    </row>
    <row r="48" spans="1:13" ht="12.75">
      <c r="A48" s="642"/>
      <c r="B48" s="642"/>
      <c r="C48" s="642"/>
      <c r="D48" s="642"/>
      <c r="E48" s="642"/>
      <c r="F48" s="642"/>
      <c r="G48" s="643"/>
      <c r="H48" s="643"/>
      <c r="I48" s="643"/>
      <c r="J48" s="643"/>
      <c r="K48" s="643"/>
      <c r="L48" s="643"/>
      <c r="M48" s="643"/>
    </row>
    <row r="49" spans="1:13" ht="12.75">
      <c r="A49" s="642"/>
      <c r="B49" s="642"/>
      <c r="C49" s="642"/>
      <c r="D49" s="642"/>
      <c r="E49" s="642"/>
      <c r="F49" s="642"/>
      <c r="G49" s="643"/>
      <c r="H49" s="643"/>
      <c r="I49" s="643"/>
      <c r="J49" s="643"/>
      <c r="K49" s="643"/>
      <c r="L49" s="643"/>
      <c r="M49" s="643"/>
    </row>
    <row r="50" spans="1:13" ht="12.75">
      <c r="A50" s="642"/>
      <c r="B50" s="642"/>
      <c r="C50" s="642"/>
      <c r="D50" s="642"/>
      <c r="E50" s="642"/>
      <c r="F50" s="642"/>
      <c r="G50" s="643"/>
      <c r="H50" s="643"/>
      <c r="I50" s="643"/>
      <c r="J50" s="643"/>
      <c r="K50" s="643"/>
      <c r="L50" s="643"/>
      <c r="M50" s="643"/>
    </row>
    <row r="51" spans="1:13" ht="12.75">
      <c r="A51" s="642"/>
      <c r="B51" s="642"/>
      <c r="C51" s="642"/>
      <c r="D51" s="642"/>
      <c r="E51" s="642"/>
      <c r="F51" s="642"/>
      <c r="G51" s="643"/>
      <c r="H51" s="643"/>
      <c r="I51" s="643"/>
      <c r="J51" s="643"/>
      <c r="K51" s="643"/>
      <c r="L51" s="643"/>
      <c r="M51" s="643"/>
    </row>
    <row r="52" spans="1:13" ht="12.75">
      <c r="A52" s="642"/>
      <c r="B52" s="642"/>
      <c r="C52" s="642"/>
      <c r="D52" s="642"/>
      <c r="E52" s="642"/>
      <c r="F52" s="642"/>
      <c r="G52" s="643"/>
      <c r="H52" s="643"/>
      <c r="I52" s="643"/>
      <c r="J52" s="643"/>
      <c r="K52" s="643"/>
      <c r="L52" s="643"/>
      <c r="M52" s="643"/>
    </row>
    <row r="53" spans="1:13" ht="12.75">
      <c r="A53" s="642"/>
      <c r="B53" s="642"/>
      <c r="C53" s="642"/>
      <c r="D53" s="642"/>
      <c r="E53" s="642"/>
      <c r="F53" s="642"/>
      <c r="G53" s="643"/>
      <c r="H53" s="643"/>
      <c r="I53" s="643"/>
      <c r="J53" s="643"/>
      <c r="K53" s="643"/>
      <c r="L53" s="643"/>
      <c r="M53" s="643"/>
    </row>
    <row r="54" spans="1:13" ht="12.75">
      <c r="A54" s="642"/>
      <c r="B54" s="642"/>
      <c r="C54" s="642"/>
      <c r="D54" s="642"/>
      <c r="E54" s="642"/>
      <c r="F54" s="642"/>
      <c r="G54" s="643"/>
      <c r="H54" s="643"/>
      <c r="I54" s="643"/>
      <c r="J54" s="643"/>
      <c r="K54" s="643"/>
      <c r="L54" s="643"/>
      <c r="M54" s="643"/>
    </row>
    <row r="55" spans="1:13" ht="12.75">
      <c r="A55" s="642"/>
      <c r="B55" s="642"/>
      <c r="C55" s="642"/>
      <c r="D55" s="642"/>
      <c r="E55" s="642"/>
      <c r="F55" s="642"/>
      <c r="G55" s="643"/>
      <c r="H55" s="643"/>
      <c r="I55" s="643"/>
      <c r="J55" s="643"/>
      <c r="K55" s="643"/>
      <c r="L55" s="643"/>
      <c r="M55" s="643"/>
    </row>
    <row r="56" spans="1:13" ht="12.75">
      <c r="A56" s="642"/>
      <c r="B56" s="642"/>
      <c r="C56" s="642"/>
      <c r="D56" s="642"/>
      <c r="E56" s="642"/>
      <c r="F56" s="642"/>
      <c r="G56" s="643"/>
      <c r="H56" s="643"/>
      <c r="I56" s="643"/>
      <c r="J56" s="643"/>
      <c r="K56" s="643"/>
      <c r="L56" s="643"/>
      <c r="M56" s="643"/>
    </row>
    <row r="57" spans="1:13" ht="12.75">
      <c r="A57" s="642"/>
      <c r="B57" s="642"/>
      <c r="C57" s="642"/>
      <c r="D57" s="642"/>
      <c r="E57" s="642"/>
      <c r="F57" s="642"/>
      <c r="G57" s="643"/>
      <c r="H57" s="643"/>
      <c r="I57" s="643"/>
      <c r="J57" s="643"/>
      <c r="K57" s="643"/>
      <c r="L57" s="643"/>
      <c r="M57" s="643"/>
    </row>
    <row r="58" spans="1:13" ht="12.75">
      <c r="A58" s="642"/>
      <c r="B58" s="642"/>
      <c r="C58" s="642"/>
      <c r="D58" s="642"/>
      <c r="E58" s="642"/>
      <c r="F58" s="642"/>
      <c r="G58" s="643"/>
      <c r="H58" s="643"/>
      <c r="I58" s="643"/>
      <c r="J58" s="643"/>
      <c r="K58" s="643"/>
      <c r="L58" s="643"/>
      <c r="M58" s="643"/>
    </row>
    <row r="59" spans="1:13" ht="12.75">
      <c r="A59" s="642"/>
      <c r="B59" s="642"/>
      <c r="C59" s="642"/>
      <c r="D59" s="642"/>
      <c r="E59" s="642"/>
      <c r="F59" s="642"/>
      <c r="G59" s="643"/>
      <c r="H59" s="643"/>
      <c r="I59" s="643"/>
      <c r="J59" s="643"/>
      <c r="K59" s="643"/>
      <c r="L59" s="643"/>
      <c r="M59" s="643"/>
    </row>
    <row r="60" spans="1:13" ht="12.75">
      <c r="A60" s="642"/>
      <c r="B60" s="642"/>
      <c r="C60" s="642"/>
      <c r="D60" s="642"/>
      <c r="E60" s="642"/>
      <c r="F60" s="642"/>
      <c r="G60" s="643"/>
      <c r="H60" s="643"/>
      <c r="I60" s="643"/>
      <c r="J60" s="643"/>
      <c r="K60" s="643"/>
      <c r="L60" s="643"/>
      <c r="M60" s="643"/>
    </row>
    <row r="61" spans="1:13" ht="12.75">
      <c r="A61" s="642"/>
      <c r="B61" s="642"/>
      <c r="C61" s="642"/>
      <c r="D61" s="642"/>
      <c r="E61" s="642"/>
      <c r="F61" s="642"/>
      <c r="G61" s="643"/>
      <c r="H61" s="643"/>
      <c r="I61" s="643"/>
      <c r="J61" s="643"/>
      <c r="K61" s="643"/>
      <c r="L61" s="643"/>
      <c r="M61" s="643"/>
    </row>
    <row r="62" spans="1:13" ht="12.75">
      <c r="A62" s="642"/>
      <c r="B62" s="642"/>
      <c r="C62" s="642"/>
      <c r="D62" s="642"/>
      <c r="E62" s="642"/>
      <c r="F62" s="642"/>
      <c r="G62" s="643"/>
      <c r="H62" s="643"/>
      <c r="I62" s="643"/>
      <c r="J62" s="643"/>
      <c r="K62" s="643"/>
      <c r="L62" s="643"/>
      <c r="M62" s="643"/>
    </row>
    <row r="63" spans="1:13" ht="12.75">
      <c r="A63" s="642"/>
      <c r="B63" s="642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</row>
    <row r="64" spans="1:13" ht="12.75">
      <c r="A64" s="642"/>
      <c r="B64" s="642"/>
      <c r="C64" s="642"/>
      <c r="D64" s="642"/>
      <c r="E64" s="642"/>
      <c r="F64" s="642"/>
      <c r="G64" s="643"/>
      <c r="H64" s="643"/>
      <c r="I64" s="643"/>
      <c r="J64" s="643"/>
      <c r="K64" s="643"/>
      <c r="L64" s="643"/>
      <c r="M64" s="643"/>
    </row>
    <row r="65" spans="1:13" ht="12.75">
      <c r="A65" s="642"/>
      <c r="B65" s="642"/>
      <c r="C65" s="642"/>
      <c r="D65" s="642"/>
      <c r="E65" s="642"/>
      <c r="F65" s="642"/>
      <c r="G65" s="643"/>
      <c r="H65" s="643"/>
      <c r="I65" s="643"/>
      <c r="J65" s="643"/>
      <c r="K65" s="643"/>
      <c r="L65" s="643"/>
      <c r="M65" s="643"/>
    </row>
    <row r="66" spans="1:13" ht="12.75">
      <c r="A66" s="642"/>
      <c r="B66" s="642"/>
      <c r="C66" s="642"/>
      <c r="D66" s="642"/>
      <c r="E66" s="642"/>
      <c r="F66" s="642"/>
      <c r="G66" s="643"/>
      <c r="H66" s="643"/>
      <c r="I66" s="643"/>
      <c r="J66" s="643"/>
      <c r="K66" s="643"/>
      <c r="L66" s="643"/>
      <c r="M66" s="643"/>
    </row>
    <row r="67" spans="1:13" ht="12.75">
      <c r="A67" s="642"/>
      <c r="B67" s="642"/>
      <c r="C67" s="642"/>
      <c r="D67" s="642"/>
      <c r="E67" s="642"/>
      <c r="F67" s="642"/>
      <c r="G67" s="643"/>
      <c r="H67" s="643"/>
      <c r="I67" s="643"/>
      <c r="J67" s="643"/>
      <c r="K67" s="643"/>
      <c r="L67" s="643"/>
      <c r="M67" s="643"/>
    </row>
    <row r="68" spans="1:13" ht="12.75">
      <c r="A68" s="642"/>
      <c r="B68" s="642"/>
      <c r="C68" s="642"/>
      <c r="D68" s="642"/>
      <c r="E68" s="642"/>
      <c r="F68" s="642"/>
      <c r="G68" s="643"/>
      <c r="H68" s="643"/>
      <c r="I68" s="643"/>
      <c r="J68" s="643"/>
      <c r="K68" s="643"/>
      <c r="L68" s="643"/>
      <c r="M68" s="643"/>
    </row>
    <row r="69" spans="1:13" ht="12.75">
      <c r="A69" s="642"/>
      <c r="B69" s="642"/>
      <c r="C69" s="642"/>
      <c r="D69" s="642"/>
      <c r="E69" s="642"/>
      <c r="F69" s="642"/>
      <c r="G69" s="643"/>
      <c r="H69" s="643"/>
      <c r="I69" s="643"/>
      <c r="J69" s="643"/>
      <c r="K69" s="643"/>
      <c r="L69" s="643"/>
      <c r="M69" s="643"/>
    </row>
    <row r="70" spans="1:13" ht="12.75">
      <c r="A70" s="642"/>
      <c r="B70" s="642"/>
      <c r="C70" s="642"/>
      <c r="D70" s="642"/>
      <c r="E70" s="642"/>
      <c r="F70" s="642"/>
      <c r="G70" s="643"/>
      <c r="H70" s="643"/>
      <c r="I70" s="643"/>
      <c r="J70" s="643"/>
      <c r="K70" s="643"/>
      <c r="L70" s="643"/>
      <c r="M70" s="643"/>
    </row>
    <row r="71" spans="1:13" ht="12.75">
      <c r="A71" s="642"/>
      <c r="B71" s="642"/>
      <c r="C71" s="642"/>
      <c r="D71" s="642"/>
      <c r="E71" s="642"/>
      <c r="F71" s="642"/>
      <c r="G71" s="643"/>
      <c r="H71" s="643"/>
      <c r="I71" s="643"/>
      <c r="J71" s="643"/>
      <c r="K71" s="643"/>
      <c r="L71" s="643"/>
      <c r="M71" s="643"/>
    </row>
    <row r="72" spans="1:13" ht="12.75">
      <c r="A72" s="642"/>
      <c r="B72" s="642"/>
      <c r="C72" s="642"/>
      <c r="D72" s="642"/>
      <c r="E72" s="642"/>
      <c r="F72" s="642"/>
      <c r="G72" s="643"/>
      <c r="H72" s="643"/>
      <c r="I72" s="643"/>
      <c r="J72" s="643"/>
      <c r="K72" s="643"/>
      <c r="L72" s="643"/>
      <c r="M72" s="643"/>
    </row>
  </sheetData>
  <sheetProtection password="D0BC" sheet="1" selectLockedCells="1"/>
  <protectedRanges>
    <protectedRange sqref="D12:D36" name="Intervallo1"/>
  </protectedRanges>
  <mergeCells count="28">
    <mergeCell ref="B25:C25"/>
    <mergeCell ref="B36:C36"/>
    <mergeCell ref="B33:C33"/>
    <mergeCell ref="B34:C34"/>
    <mergeCell ref="B35:C35"/>
    <mergeCell ref="B27:C27"/>
    <mergeCell ref="B32:C32"/>
    <mergeCell ref="B30:C30"/>
    <mergeCell ref="B28:C28"/>
    <mergeCell ref="B29:C29"/>
    <mergeCell ref="B31:C31"/>
    <mergeCell ref="B16:C16"/>
    <mergeCell ref="B17:C17"/>
    <mergeCell ref="B15:C15"/>
    <mergeCell ref="B20:C20"/>
    <mergeCell ref="B23:C23"/>
    <mergeCell ref="B21:C21"/>
    <mergeCell ref="B22:C22"/>
    <mergeCell ref="B24:C24"/>
    <mergeCell ref="B26:C26"/>
    <mergeCell ref="B18:C18"/>
    <mergeCell ref="B19:C19"/>
    <mergeCell ref="A1:E1"/>
    <mergeCell ref="A10:E10"/>
    <mergeCell ref="B12:C12"/>
    <mergeCell ref="B13:C13"/>
    <mergeCell ref="A8:E8"/>
    <mergeCell ref="B14:C1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76"/>
  <sheetViews>
    <sheetView showGridLines="0" zoomScale="85" zoomScaleNormal="85" zoomScaleSheetLayoutView="85" zoomScalePageLayoutView="0" workbookViewId="0" topLeftCell="A1">
      <selection activeCell="J1" sqref="J1"/>
    </sheetView>
  </sheetViews>
  <sheetFormatPr defaultColWidth="9.140625" defaultRowHeight="12.75"/>
  <cols>
    <col min="1" max="1" width="43.140625" style="41" customWidth="1"/>
    <col min="2" max="2" width="18.7109375" style="42" customWidth="1"/>
    <col min="3" max="3" width="15.28125" style="42" hidden="1" customWidth="1"/>
    <col min="4" max="4" width="16.140625" style="43" customWidth="1"/>
    <col min="5" max="5" width="18.57421875" style="43" customWidth="1"/>
    <col min="6" max="6" width="18.00390625" style="43" hidden="1" customWidth="1"/>
    <col min="7" max="7" width="16.140625" style="43" hidden="1" customWidth="1"/>
    <col min="8" max="8" width="21.421875" style="42" hidden="1" customWidth="1"/>
    <col min="9" max="9" width="16.7109375" style="42" hidden="1" customWidth="1"/>
    <col min="10" max="10" width="22.28125" style="45" customWidth="1"/>
    <col min="11" max="62" width="9.140625" style="45" customWidth="1"/>
    <col min="63" max="16384" width="9.140625" style="42" customWidth="1"/>
  </cols>
  <sheetData>
    <row r="1" spans="1:6" ht="91.5" customHeight="1">
      <c r="A1" s="173"/>
      <c r="B1" s="174"/>
      <c r="C1" s="174"/>
      <c r="D1" s="175"/>
      <c r="E1" s="175"/>
      <c r="F1" s="175"/>
    </row>
    <row r="2" spans="1:13" s="50" customFormat="1" ht="36" customHeight="1">
      <c r="A2" s="657" t="str">
        <f>Identification!B13</f>
        <v>Code Unique du Projet (CUP)</v>
      </c>
      <c r="B2" s="243">
        <f>Identification!D13</f>
        <v>0</v>
      </c>
      <c r="C2" s="1130"/>
      <c r="D2" s="1130"/>
      <c r="E2" s="1131"/>
      <c r="F2" s="658"/>
      <c r="G2" s="578"/>
      <c r="H2" s="578"/>
      <c r="I2" s="579"/>
      <c r="J2" s="49"/>
      <c r="K2" s="49"/>
      <c r="L2" s="49"/>
      <c r="M2" s="49"/>
    </row>
    <row r="3" spans="1:13" s="50" customFormat="1" ht="36" customHeight="1">
      <c r="A3" s="657" t="s">
        <v>11</v>
      </c>
      <c r="B3" s="243">
        <f>Identification!D12</f>
        <v>0</v>
      </c>
      <c r="C3" s="244"/>
      <c r="D3" s="244" t="s">
        <v>24</v>
      </c>
      <c r="E3" s="661">
        <f>Identification!D35</f>
        <v>0</v>
      </c>
      <c r="F3" s="662"/>
      <c r="G3" s="580"/>
      <c r="H3" s="580"/>
      <c r="I3" s="581"/>
      <c r="J3" s="49"/>
      <c r="K3" s="49"/>
      <c r="L3" s="49"/>
      <c r="M3" s="49"/>
    </row>
    <row r="4" spans="1:13" s="50" customFormat="1" ht="52.5" customHeight="1">
      <c r="A4" s="657" t="s">
        <v>26</v>
      </c>
      <c r="B4" s="243">
        <f>Identification!D14</f>
        <v>0</v>
      </c>
      <c r="C4" s="244"/>
      <c r="D4" s="244" t="s">
        <v>47</v>
      </c>
      <c r="E4" s="661">
        <f>Identification!D18</f>
        <v>0</v>
      </c>
      <c r="F4" s="662"/>
      <c r="G4" s="580"/>
      <c r="H4" s="580"/>
      <c r="I4" s="581"/>
      <c r="J4" s="49"/>
      <c r="K4" s="49"/>
      <c r="L4" s="49"/>
      <c r="M4" s="49"/>
    </row>
    <row r="5" spans="1:13" s="50" customFormat="1" ht="54.75" customHeight="1">
      <c r="A5" s="657" t="s">
        <v>51</v>
      </c>
      <c r="B5" s="243">
        <f>Identification!D15</f>
        <v>0</v>
      </c>
      <c r="C5" s="244"/>
      <c r="D5" s="244" t="s">
        <v>46</v>
      </c>
      <c r="E5" s="661">
        <f>Identification!D20</f>
        <v>0</v>
      </c>
      <c r="F5" s="663"/>
      <c r="G5" s="582"/>
      <c r="H5" s="582"/>
      <c r="I5" s="583"/>
      <c r="J5" s="49"/>
      <c r="K5" s="49"/>
      <c r="L5" s="49"/>
      <c r="M5" s="49"/>
    </row>
    <row r="6" spans="1:13" s="58" customFormat="1" ht="25.5" customHeight="1">
      <c r="A6" s="664" t="str">
        <f>+Identification!B20</f>
        <v>Date du CdP</v>
      </c>
      <c r="B6" s="1139" t="s">
        <v>31</v>
      </c>
      <c r="C6" s="1139"/>
      <c r="D6" s="1144" t="s">
        <v>94</v>
      </c>
      <c r="E6" s="1140" t="s">
        <v>98</v>
      </c>
      <c r="F6" s="1141"/>
      <c r="G6" s="1136" t="s">
        <v>95</v>
      </c>
      <c r="H6" s="1142" t="s">
        <v>89</v>
      </c>
      <c r="I6" s="1142"/>
      <c r="J6" s="45"/>
      <c r="K6" s="45"/>
      <c r="L6" s="45"/>
      <c r="M6" s="45"/>
    </row>
    <row r="7" spans="1:13" s="58" customFormat="1" ht="21.75" customHeight="1">
      <c r="A7" s="666">
        <f>+Identification!D20</f>
        <v>0</v>
      </c>
      <c r="B7" s="1139"/>
      <c r="C7" s="1139"/>
      <c r="D7" s="1144"/>
      <c r="E7" s="1139"/>
      <c r="F7" s="1139"/>
      <c r="G7" s="1137"/>
      <c r="H7" s="1143"/>
      <c r="I7" s="1143"/>
      <c r="J7" s="45"/>
      <c r="K7" s="45"/>
      <c r="L7" s="45"/>
      <c r="M7" s="45"/>
    </row>
    <row r="8" spans="1:13" s="58" customFormat="1" ht="48.75" customHeight="1" thickBot="1">
      <c r="A8" s="667" t="s">
        <v>4</v>
      </c>
      <c r="B8" s="667" t="s">
        <v>30</v>
      </c>
      <c r="C8" s="667" t="s">
        <v>86</v>
      </c>
      <c r="D8" s="1145"/>
      <c r="E8" s="667" t="s">
        <v>30</v>
      </c>
      <c r="F8" s="667" t="s">
        <v>86</v>
      </c>
      <c r="G8" s="1138"/>
      <c r="H8" s="636" t="s">
        <v>30</v>
      </c>
      <c r="I8" s="636" t="s">
        <v>86</v>
      </c>
      <c r="J8" s="45"/>
      <c r="K8" s="45"/>
      <c r="L8" s="45"/>
      <c r="M8" s="45"/>
    </row>
    <row r="9" spans="1:41" s="64" customFormat="1" ht="25.5" customHeight="1" thickBot="1">
      <c r="A9" s="668" t="s">
        <v>27</v>
      </c>
      <c r="B9" s="669"/>
      <c r="C9" s="669"/>
      <c r="D9" s="670"/>
      <c r="E9" s="669"/>
      <c r="F9" s="669"/>
      <c r="G9" s="103"/>
      <c r="H9" s="102"/>
      <c r="I9" s="584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</row>
    <row r="10" spans="1:41" s="58" customFormat="1" ht="25.5" customHeight="1">
      <c r="A10" s="116" t="s">
        <v>58</v>
      </c>
      <c r="B10" s="673">
        <f>Avenant_BP!B10+Avenant_P1!B10+Avenant_P2!B10+Avenant_P3!B10+Avenant_P4!B10+Avenant_P5!B10</f>
        <v>0</v>
      </c>
      <c r="C10" s="674">
        <f>Avenant_BP!C10+Avenant_P1!C10+Avenant_P2!C10+Avenant_P3!C10+Avenant_P4!C10+Avenant_P5!C10</f>
        <v>0</v>
      </c>
      <c r="D10" s="675">
        <f>Avenant_BP!D10+Avenant_P1!D10+Avenant_P2!D10+Avenant_P3!D10+Avenant_P4!D10+Avenant_P5!D10</f>
        <v>0</v>
      </c>
      <c r="E10" s="676">
        <f>Avenant_BP!E10+Avenant_P1!E10+Avenant_P2!E10+Avenant_P3!E10+Avenant_P4!E10+Avenant_P5!E10</f>
        <v>0</v>
      </c>
      <c r="F10" s="677">
        <f>Avenant_BP!F10+Avenant_P1!F10+Avenant_P2!F10+Avenant_P3!F10+Avenant_P4!F10+Avenant_P5!F10</f>
        <v>0</v>
      </c>
      <c r="G10" s="585">
        <f>Avenant_BP!G10+Avenant_P1!G10+Avenant_P2!G10+Avenant_P3!G10+Avenant_P4!G10+Avenant_P5!G10</f>
        <v>0</v>
      </c>
      <c r="H10" s="588"/>
      <c r="I10" s="589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58" customFormat="1" ht="25.5" customHeight="1">
      <c r="A11" s="111" t="s">
        <v>57</v>
      </c>
      <c r="B11" s="679">
        <f>Avenant_BP!B11+Avenant_P1!B11+Avenant_P2!B11+Avenant_P3!B11+Avenant_P4!B11+Avenant_P5!B11</f>
        <v>0</v>
      </c>
      <c r="C11" s="680">
        <f>Avenant_BP!C11+Avenant_P1!C11+Avenant_P2!C11+Avenant_P3!C11+Avenant_P4!C11+Avenant_P5!C11</f>
        <v>0</v>
      </c>
      <c r="D11" s="681">
        <f>Avenant_BP!D11+Avenant_P1!D11+Avenant_P2!D11+Avenant_P3!D11+Avenant_P4!D11+Avenant_P5!D11</f>
        <v>0</v>
      </c>
      <c r="E11" s="678">
        <f>Avenant_BP!E11+Avenant_P1!E11+Avenant_P2!E11+Avenant_P3!E11+Avenant_P4!E11+Avenant_P5!E11</f>
        <v>0</v>
      </c>
      <c r="F11" s="682">
        <f>Avenant_BP!F11+Avenant_P1!F11+Avenant_P2!F11+Avenant_P3!F11+Avenant_P4!F11+Avenant_P5!F11</f>
        <v>0</v>
      </c>
      <c r="G11" s="592">
        <f>Avenant_BP!G11+Avenant_P1!G11+Avenant_P2!G11+Avenant_P3!G11+Avenant_P4!G11+Avenant_P5!G11</f>
        <v>0</v>
      </c>
      <c r="H11" s="588"/>
      <c r="I11" s="593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1" s="58" customFormat="1" ht="25.5" customHeight="1">
      <c r="A12" s="111" t="s">
        <v>59</v>
      </c>
      <c r="B12" s="679">
        <f>Avenant_BP!B12+Avenant_P1!B12+Avenant_P2!B12+Avenant_P3!B12+Avenant_P4!B12+Avenant_P5!B12</f>
        <v>0</v>
      </c>
      <c r="C12" s="680">
        <f>Avenant_BP!C12+Avenant_P1!C12+Avenant_P2!C12+Avenant_P3!C12+Avenant_P4!C12+Avenant_P5!C12</f>
        <v>0</v>
      </c>
      <c r="D12" s="681">
        <f>Avenant_BP!D12+Avenant_P1!D12+Avenant_P2!D12+Avenant_P3!D12+Avenant_P4!D12+Avenant_P5!D12</f>
        <v>0</v>
      </c>
      <c r="E12" s="678">
        <f>Avenant_BP!E12+Avenant_P1!E12+Avenant_P2!E12+Avenant_P3!E12+Avenant_P4!E12+Avenant_P5!E12</f>
        <v>0</v>
      </c>
      <c r="F12" s="682">
        <f>Avenant_BP!F12+Avenant_P1!F12+Avenant_P2!F12+Avenant_P3!F12+Avenant_P4!F12+Avenant_P5!F12</f>
        <v>0</v>
      </c>
      <c r="G12" s="590">
        <f>Avenant_BP!G12+Avenant_P1!G12+Avenant_P2!G12+Avenant_P3!G12+Avenant_P4!G12+Avenant_P5!G12</f>
        <v>0</v>
      </c>
      <c r="H12" s="588"/>
      <c r="I12" s="593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s="58" customFormat="1" ht="25.5" customHeight="1">
      <c r="A13" s="111" t="s">
        <v>60</v>
      </c>
      <c r="B13" s="679">
        <f>Avenant_BP!B13+Avenant_P1!B13+Avenant_P2!B13+Avenant_P3!B13+Avenant_P4!B13+Avenant_P5!B13</f>
        <v>0</v>
      </c>
      <c r="C13" s="680">
        <f>Avenant_BP!C13+Avenant_P1!C13+Avenant_P2!C13+Avenant_P3!C13+Avenant_P4!C13+Avenant_P5!C13</f>
        <v>0</v>
      </c>
      <c r="D13" s="681">
        <f>Avenant_BP!D13+Avenant_P1!D13+Avenant_P2!D13+Avenant_P3!D13+Avenant_P4!D13+Avenant_P5!D13</f>
        <v>0</v>
      </c>
      <c r="E13" s="678">
        <f>Avenant_BP!E13+Avenant_P1!E13+Avenant_P2!E13+Avenant_P3!E13+Avenant_P4!E13+Avenant_P5!E13</f>
        <v>0</v>
      </c>
      <c r="F13" s="682">
        <f>Avenant_BP!F13+Avenant_P1!F13+Avenant_P2!F13+Avenant_P3!F13+Avenant_P4!F13+Avenant_P5!F13</f>
        <v>0</v>
      </c>
      <c r="G13" s="590">
        <f>Avenant_BP!G13+Avenant_P1!G13+Avenant_P2!G13+Avenant_P3!G13+Avenant_P4!G13+Avenant_P5!G13</f>
        <v>0</v>
      </c>
      <c r="H13" s="588"/>
      <c r="I13" s="593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1" s="58" customFormat="1" ht="25.5" customHeight="1" thickBot="1">
      <c r="A14" s="684" t="s">
        <v>56</v>
      </c>
      <c r="B14" s="679">
        <f>Avenant_BP!B14+Avenant_P1!B14+Avenant_P2!B14+Avenant_P3!B14+Avenant_P4!B14+Avenant_P5!B14</f>
        <v>0</v>
      </c>
      <c r="C14" s="685">
        <f>Avenant_BP!C14+Avenant_P1!C14+Avenant_P2!C14+Avenant_P3!C14+Avenant_P4!C14+Avenant_P5!C14</f>
        <v>0</v>
      </c>
      <c r="D14" s="686">
        <f>Avenant_BP!D14+Avenant_P1!D14+Avenant_P2!D14+Avenant_P3!D14+Avenant_P4!D14+Avenant_P5!D14</f>
        <v>0</v>
      </c>
      <c r="E14" s="687">
        <f>Avenant_BP!E14+Avenant_P1!E14+Avenant_P2!E14+Avenant_P3!E14+Avenant_P4!E14+Avenant_P5!E14</f>
        <v>0</v>
      </c>
      <c r="F14" s="688">
        <f>Avenant_BP!F14+Avenant_P1!F14+Avenant_P2!F14+Avenant_P3!F14+Avenant_P4!F14+Avenant_P5!F14</f>
        <v>0</v>
      </c>
      <c r="G14" s="590">
        <f>Avenant_BP!G14+Avenant_P1!G14+Avenant_P2!G14+Avenant_P3!G14+Avenant_P4!G14+Avenant_P5!G14</f>
        <v>0</v>
      </c>
      <c r="H14" s="588"/>
      <c r="I14" s="597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1:41" s="58" customFormat="1" ht="25.5" customHeight="1" hidden="1" thickBot="1">
      <c r="A15" s="689"/>
      <c r="B15" s="690"/>
      <c r="C15" s="691">
        <f>Avenant_BP!C15+Avenant_P1!C15+Avenant_P2!C15+Avenant_P3!C15+Avenant_P4!C15</f>
        <v>0</v>
      </c>
      <c r="D15" s="692"/>
      <c r="E15" s="693"/>
      <c r="F15" s="694"/>
      <c r="G15" s="599"/>
      <c r="H15" s="598"/>
      <c r="I15" s="600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1:41" s="58" customFormat="1" ht="25.5" customHeight="1" hidden="1">
      <c r="A16" s="689"/>
      <c r="B16" s="690"/>
      <c r="C16" s="695">
        <f>Avenant_BP!C16+Avenant_P1!C16+Avenant_P2!C16+Avenant_P3!C16+Avenant_P4!C16</f>
        <v>0</v>
      </c>
      <c r="D16" s="696"/>
      <c r="E16" s="697"/>
      <c r="F16" s="698"/>
      <c r="G16" s="602"/>
      <c r="H16" s="601"/>
      <c r="I16" s="603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s="58" customFormat="1" ht="25.5" customHeight="1" hidden="1" thickBot="1">
      <c r="A17" s="699"/>
      <c r="B17" s="690"/>
      <c r="C17" s="695">
        <f>Avenant_BP!C17+Avenant_P1!C17+Avenant_P2!C17+Avenant_P3!C17+Avenant_P4!C17</f>
        <v>0</v>
      </c>
      <c r="D17" s="700"/>
      <c r="E17" s="701"/>
      <c r="F17" s="702"/>
      <c r="G17" s="605"/>
      <c r="H17" s="604"/>
      <c r="I17" s="606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1:41" s="58" customFormat="1" ht="27" customHeight="1" thickBot="1">
      <c r="A18" s="703" t="s">
        <v>5</v>
      </c>
      <c r="B18" s="324">
        <f>SUM(B10:B14)</f>
        <v>0</v>
      </c>
      <c r="C18" s="704">
        <f>SUM(C10:C14)</f>
        <v>0</v>
      </c>
      <c r="D18" s="134">
        <f>SUM(D12:D14)+SUM(D10:D11)</f>
        <v>0</v>
      </c>
      <c r="E18" s="705">
        <f>SUM(E10:E17)</f>
        <v>0</v>
      </c>
      <c r="F18" s="134">
        <f>SUM(F10:F17)</f>
        <v>0</v>
      </c>
      <c r="G18" s="91">
        <f>SUM(G12:G14)+SUM(G10:G11)</f>
        <v>0</v>
      </c>
      <c r="H18" s="607">
        <f>SUM(H10:H17)</f>
        <v>0</v>
      </c>
      <c r="I18" s="608">
        <f>SUM(I10:I17)</f>
        <v>0</v>
      </c>
      <c r="J18" s="247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</row>
    <row r="19" spans="1:41" s="64" customFormat="1" ht="25.5" customHeight="1" thickBot="1">
      <c r="A19" s="706" t="s">
        <v>61</v>
      </c>
      <c r="B19" s="707"/>
      <c r="C19" s="707"/>
      <c r="D19" s="708"/>
      <c r="E19" s="709"/>
      <c r="F19" s="709"/>
      <c r="G19" s="76"/>
      <c r="H19" s="75"/>
      <c r="I19" s="75"/>
      <c r="J19" s="609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</row>
    <row r="20" spans="1:41" s="58" customFormat="1" ht="19.5" customHeight="1">
      <c r="A20" s="710" t="s">
        <v>65</v>
      </c>
      <c r="B20" s="673">
        <f>Avenant_BP!B20+Avenant_P1!B20+Avenant_P2!B20+Avenant_P3!B20+Avenant_P4!B20+Avenant_P5!B20</f>
        <v>0</v>
      </c>
      <c r="C20" s="711">
        <f>Avenant_BP!C20+Avenant_P1!C20+Avenant_P2!C20+Avenant_P3!C20+Avenant_P4!C20+Avenant_P5!C20</f>
        <v>0</v>
      </c>
      <c r="D20" s="675">
        <f>Avenant_BP!D20+Avenant_P1!D20+Avenant_P2!D20+Avenant_P3!D20+Avenant_P4!D20+Avenant_P5!D20</f>
        <v>0</v>
      </c>
      <c r="E20" s="676">
        <f>Avenant_BP!E20+Avenant_P1!E20+Avenant_P2!E20+Avenant_P3!E20+Avenant_P4!E20+Avenant_P5!E20</f>
        <v>0</v>
      </c>
      <c r="F20" s="677">
        <f>Avenant_BP!F20+Avenant_P1!F20+Avenant_P2!F20+Avenant_P3!F20+Avenant_P4!F20+Avenant_P5!F20</f>
        <v>0</v>
      </c>
      <c r="G20" s="585">
        <f>Avenant_BP!G20+Avenant_P1!G20+Avenant_P2!G20+Avenant_P3!G20+Avenant_P4!G20+Avenant_P5!G20</f>
        <v>0</v>
      </c>
      <c r="H20" s="586"/>
      <c r="I20" s="587"/>
      <c r="J20" s="610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</row>
    <row r="21" spans="1:41" s="58" customFormat="1" ht="21.75" customHeight="1">
      <c r="A21" s="111" t="s">
        <v>66</v>
      </c>
      <c r="B21" s="679">
        <f>Avenant_BP!B21+Avenant_P1!B21+Avenant_P2!B21+Avenant_P3!B21+Avenant_P4!B21+Avenant_P5!B21</f>
        <v>0</v>
      </c>
      <c r="C21" s="712">
        <f>Avenant_BP!C21+Avenant_P1!C21+Avenant_P2!C21+Avenant_P3!C21+Avenant_P4!C21+Avenant_P5!C21</f>
        <v>0</v>
      </c>
      <c r="D21" s="681">
        <f>Avenant_BP!D21+Avenant_P1!D21+Avenant_P2!D21+Avenant_P3!D21+Avenant_P4!D21+Avenant_P5!D21</f>
        <v>0</v>
      </c>
      <c r="E21" s="678">
        <f>Avenant_BP!E21+Avenant_P1!E21+Avenant_P2!E21+Avenant_P3!E21+Avenant_P4!E21+Avenant_P5!E21</f>
        <v>0</v>
      </c>
      <c r="F21" s="682">
        <f>Avenant_BP!F21+Avenant_P1!F21+Avenant_P2!F21+Avenant_P3!F21+Avenant_P4!F21+Avenant_P5!F21</f>
        <v>0</v>
      </c>
      <c r="G21" s="592">
        <f>Avenant_BP!G21+Avenant_P1!G21+Avenant_P2!G21+Avenant_P3!G21+Avenant_P4!G21+Avenant_P5!G21</f>
        <v>0</v>
      </c>
      <c r="H21" s="588"/>
      <c r="I21" s="591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</row>
    <row r="22" spans="1:41" s="58" customFormat="1" ht="21" customHeight="1" thickBot="1">
      <c r="A22" s="111" t="s">
        <v>67</v>
      </c>
      <c r="B22" s="713">
        <f>Avenant_BP!B22+Avenant_P1!B22+Avenant_P2!B22+Avenant_P3!B22+Avenant_P4!B22+Avenant_P5!B22</f>
        <v>0</v>
      </c>
      <c r="C22" s="714">
        <f>Avenant_BP!C22+Avenant_P1!C22+Avenant_P2!C22+Avenant_P3!C22+Avenant_P4!C22+Avenant_P5!C22</f>
        <v>0</v>
      </c>
      <c r="D22" s="715">
        <f>Avenant_BP!D22+Avenant_P1!D22+Avenant_P2!D22+Avenant_P3!D22+Avenant_P4!D22+Avenant_P5!D22</f>
        <v>0</v>
      </c>
      <c r="E22" s="687">
        <f>Avenant_BP!E22+Avenant_P1!E22+Avenant_P2!E22+Avenant_P3!E22+Avenant_P4!E22+Avenant_P5!E22</f>
        <v>0</v>
      </c>
      <c r="F22" s="688">
        <f>Avenant_BP!F22+Avenant_P1!F22+Avenant_P2!F22+Avenant_P3!F22+Avenant_P4!F22+Avenant_P5!F22</f>
        <v>0</v>
      </c>
      <c r="G22" s="592">
        <f>Avenant_BP!G22+Avenant_P1!G22+Avenant_P2!G22+Avenant_P3!G22+Avenant_P4!G22+Avenant_P5!G22</f>
        <v>0</v>
      </c>
      <c r="H22" s="595"/>
      <c r="I22" s="596"/>
      <c r="J22" s="45"/>
      <c r="K22" s="45"/>
      <c r="L22" s="45"/>
      <c r="M22" s="611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1:41" s="58" customFormat="1" ht="25.5" customHeight="1" thickBot="1">
      <c r="A23" s="716" t="s">
        <v>62</v>
      </c>
      <c r="B23" s="717">
        <f aca="true" t="shared" si="0" ref="B23:I23">SUM(B20:B22)</f>
        <v>0</v>
      </c>
      <c r="C23" s="718">
        <f t="shared" si="0"/>
        <v>0</v>
      </c>
      <c r="D23" s="719">
        <f t="shared" si="0"/>
        <v>0</v>
      </c>
      <c r="E23" s="720">
        <f t="shared" si="0"/>
        <v>0</v>
      </c>
      <c r="F23" s="721">
        <f t="shared" si="0"/>
        <v>0</v>
      </c>
      <c r="G23" s="612">
        <f t="shared" si="0"/>
        <v>0</v>
      </c>
      <c r="H23" s="613"/>
      <c r="I23" s="614">
        <f t="shared" si="0"/>
        <v>0</v>
      </c>
      <c r="J23" s="610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</row>
    <row r="24" spans="1:41" s="64" customFormat="1" ht="25.5" customHeight="1" thickBot="1">
      <c r="A24" s="668" t="s">
        <v>6</v>
      </c>
      <c r="B24" s="722"/>
      <c r="C24" s="722"/>
      <c r="D24" s="723"/>
      <c r="E24" s="723"/>
      <c r="F24" s="723"/>
      <c r="G24" s="126"/>
      <c r="H24" s="126"/>
      <c r="I24" s="127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</row>
    <row r="25" spans="1:41" s="58" customFormat="1" ht="25.5" customHeight="1">
      <c r="A25" s="725" t="s">
        <v>63</v>
      </c>
      <c r="B25" s="726">
        <f>Avenant_BP!B25+Avenant_P1!B25+Avenant_P2!B25+Avenant_P3!B25+Avenant_P4!B25+Avenant_P5!B25</f>
        <v>0</v>
      </c>
      <c r="C25" s="711">
        <f>Avenant_BP!C25+Avenant_P1!C25+Avenant_P2!C25+Avenant_P3!C25+Avenant_P4!C25+Avenant_P5!C25</f>
        <v>0</v>
      </c>
      <c r="D25" s="683">
        <f>Avenant_BP!D25+Avenant_P1!D25+Avenant_P2!D25+Avenant_P3!D25+Avenant_P4!D25+Avenant_P5!D25</f>
        <v>0</v>
      </c>
      <c r="E25" s="683">
        <f>Avenant_BP!E25+Avenant_P1!E25+Avenant_P2!E25+Avenant_P3!E25+Avenant_P4!E25+Avenant_P5!E25</f>
        <v>0</v>
      </c>
      <c r="F25" s="683">
        <f>Avenant_BP!F25+Avenant_P1!F25+Avenant_P2!F25+Avenant_P3!F25+Avenant_P4!F25+Avenant_P5!F25</f>
        <v>0</v>
      </c>
      <c r="G25" s="592">
        <f>Avenant_BP!G25+Avenant_P1!G25+Avenant_P2!G25+Avenant_P3!G25+Avenant_P4!G25+Avenant_P5!G25</f>
        <v>0</v>
      </c>
      <c r="H25" s="592">
        <f>Avenant_BP!H25+Avenant_P1!H25+Avenant_P2!H25+Avenant_P3!H25+Avenant_P4!H25+Avenant_P5!H25</f>
        <v>0</v>
      </c>
      <c r="I25" s="592">
        <f>Avenant_BP!I25+Avenant_P1!I25+Avenant_P2!I25+Avenant_P3!I25+Avenant_P4!I25+Avenant_P5!I25</f>
        <v>0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</row>
    <row r="26" spans="1:41" s="58" customFormat="1" ht="25.5" customHeight="1" thickBot="1">
      <c r="A26" s="727" t="s">
        <v>64</v>
      </c>
      <c r="B26" s="713">
        <f>Avenant_BP!B26+Avenant_P1!B26+Avenant_P2!B26+Avenant_P3!B26+Avenant_P4!B26+Avenant_P5!B26</f>
        <v>0</v>
      </c>
      <c r="C26" s="685">
        <f>Avenant_BP!C26+Avenant_P1!C26+Avenant_P2!C26+Avenant_P3!C26+Avenant_P4!C26+Avenant_P5!C26</f>
        <v>0</v>
      </c>
      <c r="D26" s="728">
        <f>Avenant_BP!D26+Avenant_P1!D26+Avenant_P2!D26+Avenant_P3!D26+Avenant_P4!D26+Avenant_P5!D26</f>
        <v>0</v>
      </c>
      <c r="E26" s="714">
        <f>Avenant_BP!E26+Avenant_P1!E26+Avenant_P2!E26+Avenant_P3!E26+Avenant_P4!E26+Avenant_P5!E26</f>
        <v>0</v>
      </c>
      <c r="F26" s="688">
        <f>Avenant_BP!F26+Avenant_P1!F26+Avenant_P2!F26+Avenant_P3!F26+Avenant_P4!F26+Avenant_P5!F26</f>
        <v>0</v>
      </c>
      <c r="G26" s="594">
        <f>Avenant_BP!G26+Avenant_P1!G26+Avenant_P2!G26+Avenant_P3!G26+Avenant_P4!G26+Avenant_P5!G26</f>
        <v>0</v>
      </c>
      <c r="H26" s="594">
        <f>Avenant_BP!H26+Avenant_P1!H26+Avenant_P2!H26+Avenant_P3!H26+Avenant_P4!H26+Avenant_P5!H26</f>
        <v>0</v>
      </c>
      <c r="I26" s="594">
        <f>Avenant_BP!I26+Avenant_P1!I26+Avenant_P2!I26+Avenant_P3!I26+Avenant_P4!I26+Avenant_P5!I26</f>
        <v>0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7" spans="1:41" s="58" customFormat="1" ht="25.5" customHeight="1" thickBot="1">
      <c r="A27" s="729" t="s">
        <v>7</v>
      </c>
      <c r="B27" s="324">
        <f aca="true" t="shared" si="1" ref="B27:I27">SUM(B25:B26)</f>
        <v>0</v>
      </c>
      <c r="C27" s="730">
        <f t="shared" si="1"/>
        <v>0</v>
      </c>
      <c r="D27" s="218">
        <f>SUM(D25:D26)</f>
        <v>0</v>
      </c>
      <c r="E27" s="202">
        <f t="shared" si="1"/>
        <v>0</v>
      </c>
      <c r="F27" s="202">
        <f t="shared" si="1"/>
        <v>0</v>
      </c>
      <c r="G27" s="86">
        <f t="shared" si="1"/>
        <v>0</v>
      </c>
      <c r="H27" s="615">
        <f t="shared" si="1"/>
        <v>0</v>
      </c>
      <c r="I27" s="616">
        <f t="shared" si="1"/>
        <v>0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</row>
    <row r="28" spans="1:41" s="64" customFormat="1" ht="25.5" customHeight="1" thickBot="1">
      <c r="A28" s="731" t="s">
        <v>28</v>
      </c>
      <c r="B28" s="732"/>
      <c r="C28" s="732"/>
      <c r="D28" s="733"/>
      <c r="E28" s="733"/>
      <c r="F28" s="733"/>
      <c r="G28" s="115"/>
      <c r="H28" s="115"/>
      <c r="I28" s="617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</row>
    <row r="29" spans="1:41" s="58" customFormat="1" ht="25.5" customHeight="1">
      <c r="A29" s="116" t="s">
        <v>68</v>
      </c>
      <c r="B29" s="673">
        <f>Avenant_BP!B29+Avenant_P1!B29+Avenant_P2!B29+Avenant_P3!B29+Avenant_P4!B29+Avenant_P5!B29</f>
        <v>0</v>
      </c>
      <c r="C29" s="711">
        <f>Avenant_BP!C29+Avenant_P1!C29+Avenant_P2!C29+Avenant_P3!C29+Avenant_P4!C29+Avenant_P5!C29</f>
        <v>0</v>
      </c>
      <c r="D29" s="675">
        <f>Avenant_BP!D29+Avenant_P1!D29+Avenant_P2!D29+Avenant_P3!D29+Avenant_P4!D29+Avenant_P5!D29</f>
        <v>0</v>
      </c>
      <c r="E29" s="676">
        <f>Avenant_BP!E29+Avenant_P1!E29+Avenant_P2!E29+Avenant_P3!E29+Avenant_P4!E29+Avenant_P5!E29</f>
        <v>0</v>
      </c>
      <c r="F29" s="677">
        <f>Avenant_BP!F29+Avenant_P1!F29+Avenant_P2!F29+Avenant_P3!F29+Avenant_P4!F29+Avenant_P5!F29</f>
        <v>0</v>
      </c>
      <c r="G29" s="585">
        <f>Avenant_BP!G29+Avenant_P1!G29+Avenant_P2!G29+Avenant_P3!G29+Avenant_P4!G29+Avenant_P5!G29</f>
        <v>0</v>
      </c>
      <c r="H29" s="586"/>
      <c r="I29" s="587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</row>
    <row r="30" spans="1:41" s="58" customFormat="1" ht="25.5" customHeight="1">
      <c r="A30" s="111" t="s">
        <v>69</v>
      </c>
      <c r="B30" s="679">
        <f>Avenant_BP!B30+Avenant_P1!B30+Avenant_P2!B30+Avenant_P3!B30+Avenant_P4!B30+Avenant_P5!B30</f>
        <v>0</v>
      </c>
      <c r="C30" s="712">
        <f>Avenant_BP!C30+Avenant_P1!C30+Avenant_P2!C30+Avenant_P3!C30+Avenant_P4!C30+Avenant_P5!C30</f>
        <v>0</v>
      </c>
      <c r="D30" s="683">
        <f>Avenant_BP!D30+Avenant_P1!D30+Avenant_P2!D30+Avenant_P3!D30+Avenant_P4!D30+Avenant_P5!D30</f>
        <v>0</v>
      </c>
      <c r="E30" s="678">
        <f>Avenant_BP!E30+Avenant_P1!E30+Avenant_P2!E30+Avenant_P3!E30+Avenant_P4!E30+Avenant_P5!E30</f>
        <v>0</v>
      </c>
      <c r="F30" s="682">
        <f>Avenant_BP!F30+Avenant_P1!F30+Avenant_P2!F30+Avenant_P3!F30+Avenant_P4!F30+Avenant_P5!F30</f>
        <v>0</v>
      </c>
      <c r="G30" s="590">
        <f>Avenant_BP!G30+Avenant_P1!G30+Avenant_P2!G30+Avenant_P3!G30+Avenant_P4!G30+Avenant_P5!G29</f>
        <v>0</v>
      </c>
      <c r="H30" s="588">
        <f>Avenant_BP!H30+Avenant_P1!H30+Avenant_P2!H30+Avenant_P3!H30+Avenant_P4!H30</f>
        <v>0</v>
      </c>
      <c r="I30" s="591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1:41" s="58" customFormat="1" ht="25.5" customHeight="1">
      <c r="A31" s="111" t="s">
        <v>71</v>
      </c>
      <c r="B31" s="679">
        <f>Avenant_BP!B31+Avenant_P1!B31+Avenant_P2!B31+Avenant_P3!B31+Avenant_P4!B31+Avenant_P5!B31</f>
        <v>0</v>
      </c>
      <c r="C31" s="712">
        <f>Avenant_BP!C31+Avenant_P1!C31+Avenant_P2!C31+Avenant_P3!C31+Avenant_P4!C31+Avenant_P5!C31</f>
        <v>0</v>
      </c>
      <c r="D31" s="681">
        <f>Avenant_BP!D31+Avenant_P1!D31+Avenant_P2!D31+Avenant_P3!D31+Avenant_P5!D31+Avenant_P4!D31</f>
        <v>0</v>
      </c>
      <c r="E31" s="678">
        <f>Avenant_BP!E31+Avenant_P1!E31+Avenant_P2!E31+Avenant_P3!E31+Avenant_P4!E31+Avenant_P5!E31</f>
        <v>0</v>
      </c>
      <c r="F31" s="682">
        <f>Avenant_BP!F31+Avenant_P1!F31+Avenant_P2!F31+Avenant_P3!F31+Avenant_P4!F31+Avenant_P5!F31</f>
        <v>0</v>
      </c>
      <c r="G31" s="590">
        <f>Avenant_BP!G31+Avenant_P1!G31+Avenant_P2!G31+Avenant_P3!G31+Avenant_P4!G31+Avenant_P5!G30</f>
        <v>0</v>
      </c>
      <c r="H31" s="588">
        <f>Avenant_BP!H31+Avenant_P1!H31+Avenant_P2!H31+Avenant_P3!H31+Avenant_P4!H31</f>
        <v>0</v>
      </c>
      <c r="I31" s="591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</row>
    <row r="32" spans="1:41" s="58" customFormat="1" ht="25.5" customHeight="1">
      <c r="A32" s="111" t="s">
        <v>70</v>
      </c>
      <c r="B32" s="679">
        <f>Avenant_BP!B32+Avenant_P1!B32+Avenant_P2!B32+Avenant_P3!B32+Avenant_P4!B32+Avenant_P5!B32</f>
        <v>0</v>
      </c>
      <c r="C32" s="712">
        <f>Avenant_BP!C32+Avenant_P1!C32+Avenant_P2!C32+Avenant_P3!C32+Avenant_P4!C32+Avenant_P5!C32</f>
        <v>0</v>
      </c>
      <c r="D32" s="681">
        <f>Avenant_BP!D32+Avenant_P1!D32+Avenant_P2!D32+Avenant_P3!D32+Avenant_P4!D32+Avenant_P5!D32</f>
        <v>0</v>
      </c>
      <c r="E32" s="678">
        <f>Avenant_BP!E32+Avenant_P1!E32+Avenant_P2!E32+Avenant_P3!E32+Avenant_P4!E32+Avenant_P5!E32</f>
        <v>0</v>
      </c>
      <c r="F32" s="682">
        <f>Avenant_BP!F32+Avenant_P1!F32+Avenant_P2!F32+Avenant_P3!F32+Avenant_P4!F32+Avenant_P5!F32</f>
        <v>0</v>
      </c>
      <c r="G32" s="590">
        <f>Avenant_BP!G32+Avenant_P1!G32+Avenant_P2!G32+Avenant_P3!G32+Avenant_P4!G32+Avenant_P5!G31</f>
        <v>0</v>
      </c>
      <c r="H32" s="588"/>
      <c r="I32" s="591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1:41" s="58" customFormat="1" ht="27.75" customHeight="1" thickBot="1">
      <c r="A33" s="734" t="s">
        <v>72</v>
      </c>
      <c r="B33" s="713">
        <f>Avenant_BP!B33+Avenant_P1!B33+Avenant_P2!B33+Avenant_P3!B33+Avenant_P4!B33+Avenant_P5!B33</f>
        <v>0</v>
      </c>
      <c r="C33" s="714">
        <f>Avenant_BP!C33+Avenant_P1!C33+Avenant_P2!C33+Avenant_P3!C33+Avenant_P4!C33+Avenant_P5!C33</f>
        <v>0</v>
      </c>
      <c r="D33" s="681">
        <f>Avenant_BP!D33+Avenant_P1!D33+Avenant_P2!D33+Avenant_P3!D33+Avenant_P4!D33+Avenant_P5!D33</f>
        <v>0</v>
      </c>
      <c r="E33" s="687">
        <f>Avenant_BP!E33+Avenant_P1!E33+Avenant_P2!E33+Avenant_P3!E33+Avenant_P4!E33+Avenant_P5!E33</f>
        <v>0</v>
      </c>
      <c r="F33" s="688">
        <f>Avenant_BP!F33+Avenant_P1!F33+Avenant_P2!F33+Avenant_P3!F33+Avenant_P4!F33+Avenant_P5!F33</f>
        <v>0</v>
      </c>
      <c r="G33" s="590">
        <f>Avenant_BP!G33+Avenant_P1!G33+Avenant_P2!G33+Avenant_P3!G33+Avenant_P4!G33+Avenant_P5!G32</f>
        <v>0</v>
      </c>
      <c r="H33" s="595">
        <f>Avenant_BP!H33+Avenant_P1!H33+Avenant_P2!H33+Avenant_P3!H33+Avenant_P4!H33</f>
        <v>0</v>
      </c>
      <c r="I33" s="596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1:41" s="58" customFormat="1" ht="25.5" customHeight="1" thickBot="1">
      <c r="A34" s="191" t="s">
        <v>8</v>
      </c>
      <c r="B34" s="735">
        <f aca="true" t="shared" si="2" ref="B34:I34">SUM(B29:B33)</f>
        <v>0</v>
      </c>
      <c r="C34" s="730">
        <f t="shared" si="2"/>
        <v>0</v>
      </c>
      <c r="D34" s="196">
        <f>SUM(D29:D33)</f>
        <v>0</v>
      </c>
      <c r="E34" s="201">
        <f>SUM(E29:E33)</f>
        <v>0</v>
      </c>
      <c r="F34" s="201">
        <f>SUM(F29:F33)</f>
        <v>0</v>
      </c>
      <c r="G34" s="85">
        <f t="shared" si="2"/>
        <v>0</v>
      </c>
      <c r="H34" s="618">
        <f t="shared" si="2"/>
        <v>0</v>
      </c>
      <c r="I34" s="90">
        <f t="shared" si="2"/>
        <v>0</v>
      </c>
      <c r="J34" s="619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s="64" customFormat="1" ht="25.5" customHeight="1" thickBot="1">
      <c r="A35" s="736" t="s">
        <v>73</v>
      </c>
      <c r="B35" s="707"/>
      <c r="C35" s="707"/>
      <c r="D35" s="708"/>
      <c r="E35" s="246"/>
      <c r="F35" s="246"/>
      <c r="G35" s="62"/>
      <c r="H35" s="75"/>
      <c r="I35" s="620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</row>
    <row r="36" spans="1:41" s="58" customFormat="1" ht="25.5" customHeight="1">
      <c r="A36" s="111" t="s">
        <v>74</v>
      </c>
      <c r="B36" s="673">
        <f>Avenant_BP!B36+Avenant_P1!B36+Avenant_P2!B36+Avenant_P3!B36+Avenant_P4!B36+Avenant_P5!B36</f>
        <v>0</v>
      </c>
      <c r="C36" s="711">
        <f>Avenant_BP!C36+Avenant_P1!C36+Avenant_P2!C36+Avenant_P3!C36+Avenant_P4!C36+Avenant_P5!C36</f>
        <v>0</v>
      </c>
      <c r="D36" s="675">
        <f>Avenant_BP!D36+Avenant_P1!D36+Avenant_P2!D36+Avenant_P3!D36+Avenant_P4!D36+Avenant_P5!D36</f>
        <v>0</v>
      </c>
      <c r="E36" s="676">
        <f>Avenant_BP!E36+Avenant_P1!E36+Avenant_P2!E36+Avenant_P3!E36+Avenant_P4!E36+Avenant_P5!E36</f>
        <v>0</v>
      </c>
      <c r="F36" s="677">
        <f>Avenant_BP!F36+Avenant_P1!F36+Avenant_P2!F36+Avenant_P3!F36+Avenant_P4!F36+Avenant_P5!F36</f>
        <v>0</v>
      </c>
      <c r="G36" s="585">
        <f>Avenant_BP!G36+Avenant_P1!G36+Avenant_P2!G36+Avenant_P3!G36+Avenant_P4!G36+Avenant_P5!G36</f>
        <v>0</v>
      </c>
      <c r="H36" s="586"/>
      <c r="I36" s="587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s="58" customFormat="1" ht="25.5" customHeight="1">
      <c r="A37" s="111" t="s">
        <v>75</v>
      </c>
      <c r="B37" s="679">
        <f>Avenant_BP!B37+Avenant_P1!B37+Avenant_P2!B37+Avenant_P3!B37+Avenant_P4!B37+Avenant_P5!B37</f>
        <v>0</v>
      </c>
      <c r="C37" s="712">
        <f>Avenant_BP!C37+Avenant_P1!C37+Avenant_P2!C37+Avenant_P3!C37+Avenant_P4!C37+Avenant_P5!C37</f>
        <v>0</v>
      </c>
      <c r="D37" s="681">
        <f>Avenant_BP!D37+Avenant_P1!D37+Avenant_P2!D37+Avenant_P3!D37+Avenant_P4!D37+Avenant_P5!D37</f>
        <v>0</v>
      </c>
      <c r="E37" s="678">
        <f>Avenant_BP!E37+Avenant_P1!E37+Avenant_P2!E37+Avenant_P3!E37+Avenant_P4!E37+Avenant_P5!E37</f>
        <v>0</v>
      </c>
      <c r="F37" s="682">
        <f>Avenant_BP!F37+Avenant_P1!F37+Avenant_P2!F37+Avenant_P3!F37+Avenant_P4!F37+Avenant_P5!F37</f>
        <v>0</v>
      </c>
      <c r="G37" s="590">
        <f>Avenant_BP!G37+Avenant_P1!G37+Avenant_P2!G37+Avenant_P3!G37+Avenant_P4!G37+Avenant_P5!G37</f>
        <v>0</v>
      </c>
      <c r="H37" s="588">
        <f>Avenant_BP!H37+Avenant_P1!H37+Avenant_P2!H37+Avenant_P3!H37+Avenant_P4!H37</f>
        <v>0</v>
      </c>
      <c r="I37" s="591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1:41" s="58" customFormat="1" ht="25.5" customHeight="1">
      <c r="A38" s="111" t="s">
        <v>76</v>
      </c>
      <c r="B38" s="679">
        <f>Avenant_BP!B38+Avenant_P1!B38+Avenant_P2!B38+Avenant_P3!B38+Avenant_P4!B38+Avenant_P5!B38</f>
        <v>0</v>
      </c>
      <c r="C38" s="712">
        <f>Avenant_BP!C38+Avenant_P1!C38+Avenant_P2!C38+Avenant_P3!C38+Avenant_P4!C38+Avenant_P5!C38</f>
        <v>0</v>
      </c>
      <c r="D38" s="681">
        <f>Avenant_BP!D38+Avenant_P1!D38+Avenant_P2!D38+Avenant_P3!D38+Avenant_P4!D38+Avenant_P5!D38</f>
        <v>0</v>
      </c>
      <c r="E38" s="678">
        <f>Avenant_BP!E38+Avenant_P1!E38+Avenant_P2!E38+Avenant_P3!E38+Avenant_P4!E38+Avenant_P5!E38</f>
        <v>0</v>
      </c>
      <c r="F38" s="682">
        <f>Avenant_BP!F38+Avenant_P1!F38+Avenant_P2!F38+Avenant_P3!F38+Avenant_P4!F38+Avenant_P5!F38</f>
        <v>0</v>
      </c>
      <c r="G38" s="590">
        <f>Avenant_BP!G38+Avenant_P1!G38+Avenant_P2!G38+Avenant_P3!G38+Avenant_P4!G38+Avenant_P5!G38</f>
        <v>0</v>
      </c>
      <c r="H38" s="588">
        <f>Avenant_BP!H38+Avenant_P1!H38+Avenant_P2!H38+Avenant_P3!H38+Avenant_P4!H38</f>
        <v>0</v>
      </c>
      <c r="I38" s="591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1:41" s="58" customFormat="1" ht="25.5" customHeight="1">
      <c r="A39" s="111" t="s">
        <v>81</v>
      </c>
      <c r="B39" s="679">
        <f>Avenant_BP!B39+Avenant_P1!B39+Avenant_P2!B39+Avenant_P3!B39+Avenant_P4!B39+Avenant_P5!B39</f>
        <v>0</v>
      </c>
      <c r="C39" s="712">
        <f>Avenant_BP!C39+Avenant_P1!C39+Avenant_P2!C39+Avenant_P3!C39+Avenant_P4!C39+Avenant_P5!C39</f>
        <v>0</v>
      </c>
      <c r="D39" s="681">
        <f>Avenant_BP!D39+Avenant_P1!D39+Avenant_P2!D39+Avenant_P3!D39+Avenant_P4!D39+Avenant_P5!D39</f>
        <v>0</v>
      </c>
      <c r="E39" s="678">
        <f>Avenant_BP!E39+Avenant_P1!E39+Avenant_P2!E39+Avenant_P3!E39+Avenant_P4!E39+Avenant_P5!E39</f>
        <v>0</v>
      </c>
      <c r="F39" s="682">
        <f>Avenant_BP!F39+Avenant_P1!F39+Avenant_P2!F39+Avenant_P3!F39+Avenant_P4!F39+Avenant_P5!F39</f>
        <v>0</v>
      </c>
      <c r="G39" s="590">
        <f>Avenant_BP!G39+Avenant_P1!G39+Avenant_P2!G39+Avenant_P3!G39+Avenant_P4!G39+Avenant_P5!G39</f>
        <v>0</v>
      </c>
      <c r="H39" s="588">
        <f>Avenant_BP!H39+Avenant_P1!H39+Avenant_P2!H39+Avenant_P3!H39+Avenant_P4!H39</f>
        <v>0</v>
      </c>
      <c r="I39" s="591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</row>
    <row r="40" spans="1:41" s="58" customFormat="1" ht="25.5" customHeight="1">
      <c r="A40" s="111" t="s">
        <v>77</v>
      </c>
      <c r="B40" s="679">
        <f>Avenant_BP!B40+Avenant_P1!B40+Avenant_P2!B40+Avenant_P3!B40+Avenant_P4!B40+Avenant_P5!B40</f>
        <v>0</v>
      </c>
      <c r="C40" s="712">
        <f>Avenant_BP!C40+Avenant_P1!C40+Avenant_P2!C40+Avenant_P3!C40+Avenant_P4!C40+Avenant_P5!C40</f>
        <v>0</v>
      </c>
      <c r="D40" s="681">
        <f>Avenant_BP!D40+Avenant_P1!D40+Avenant_P2!D40+Avenant_P3!D40+Avenant_P4!D40+Avenant_P5!D40</f>
        <v>0</v>
      </c>
      <c r="E40" s="678">
        <f>Avenant_BP!E40+Avenant_P1!E40+Avenant_P2!E40+Avenant_P3!E40+Avenant_P4!E40+Avenant_P5!E40</f>
        <v>0</v>
      </c>
      <c r="F40" s="682">
        <f>Avenant_BP!F40+Avenant_P1!F40+Avenant_P2!F40+Avenant_P3!F40+Avenant_P4!F40+Avenant_P5!F40</f>
        <v>0</v>
      </c>
      <c r="G40" s="590">
        <f>Avenant_BP!G40+Avenant_P1!G40+Avenant_P2!G40+Avenant_P3!G40+Avenant_P4!G40+Avenant_P5!G40</f>
        <v>0</v>
      </c>
      <c r="H40" s="588">
        <f>Avenant_BP!H40+Avenant_P1!H40+Avenant_P2!H40+Avenant_P3!H40+Avenant_P4!H40</f>
        <v>0</v>
      </c>
      <c r="I40" s="591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s="58" customFormat="1" ht="25.5" customHeight="1">
      <c r="A41" s="111" t="s">
        <v>78</v>
      </c>
      <c r="B41" s="679">
        <f>Avenant_BP!B41+Avenant_P1!B41+Avenant_P2!B41+Avenant_P3!B41+Avenant_P4!B41+Avenant_P5!B41</f>
        <v>0</v>
      </c>
      <c r="C41" s="712">
        <f>Avenant_BP!C41+Avenant_P1!C41+Avenant_P2!C41+Avenant_P3!C41+Avenant_P4!C41+Avenant_P5!C41</f>
        <v>0</v>
      </c>
      <c r="D41" s="681">
        <f>Avenant_BP!D41+Avenant_P1!D41+Avenant_P2!D41+Avenant_P3!D40+Avenant_P4!D41+Avenant_P5!D41</f>
        <v>0</v>
      </c>
      <c r="E41" s="678">
        <f>Avenant_BP!E41+Avenant_P1!E41+Avenant_P2!E41+Avenant_P3!E41+Avenant_P4!E41+Avenant_P5!E41</f>
        <v>0</v>
      </c>
      <c r="F41" s="682">
        <f>Avenant_BP!F41+Avenant_P1!F41+Avenant_P2!F41+Avenant_P3!F41+Avenant_P4!F41+Avenant_P5!F41</f>
        <v>0</v>
      </c>
      <c r="G41" s="590">
        <f>Avenant_BP!G41+Avenant_P1!G41+Avenant_P2!G41+Avenant_P3!G41+Avenant_P4!G41+Avenant_P5!G41</f>
        <v>0</v>
      </c>
      <c r="H41" s="588"/>
      <c r="I41" s="591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s="58" customFormat="1" ht="25.5" customHeight="1">
      <c r="A42" s="111" t="s">
        <v>80</v>
      </c>
      <c r="B42" s="679">
        <f>Avenant_BP!B42+Avenant_P1!B42+Avenant_P2!B42+Avenant_P3!B42+Avenant_P4!B42+Avenant_P5!B42</f>
        <v>0</v>
      </c>
      <c r="C42" s="712">
        <f>Avenant_BP!C42+Avenant_P1!C42+Avenant_P2!C42+Avenant_P3!C42+Avenant_P4!C42+Avenant_P5!C42</f>
        <v>0</v>
      </c>
      <c r="D42" s="681">
        <f>Avenant_BP!D42+Avenant_P1!D42+Avenant_P2!D42+Avenant_P3!D42+Avenant_P4!D42+Avenant_P5!D42</f>
        <v>0</v>
      </c>
      <c r="E42" s="678">
        <f>Avenant_BP!E42+Avenant_P1!E42+Avenant_P2!E42+Avenant_P3!E42+Avenant_P4!E42+Avenant_P5!E42</f>
        <v>0</v>
      </c>
      <c r="F42" s="682">
        <f>Avenant_BP!F42+Avenant_P1!F42+Avenant_P2!F42+Avenant_P3!F42+Avenant_P4!F42+Avenant_P5!F42</f>
        <v>0</v>
      </c>
      <c r="G42" s="590">
        <f>Avenant_BP!G42+Avenant_P1!G42+Avenant_P2!G42+Avenant_P3!G42+Avenant_P4!G42+Avenant_P5!G42</f>
        <v>0</v>
      </c>
      <c r="H42" s="588"/>
      <c r="I42" s="591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s="58" customFormat="1" ht="25.5" customHeight="1" thickBot="1">
      <c r="A43" s="111" t="s">
        <v>79</v>
      </c>
      <c r="B43" s="713">
        <f>Avenant_BP!B43+Avenant_P1!B43+Avenant_P2!B43+Avenant_P3!B43+Avenant_P4!B43+Avenant_P5!B43</f>
        <v>0</v>
      </c>
      <c r="C43" s="714">
        <f>Avenant_BP!C43+Avenant_P1!C43+Avenant_P2!C43+Avenant_P3!C43+Avenant_P4!C43+Avenant_P5!C43</f>
        <v>0</v>
      </c>
      <c r="D43" s="686">
        <f>Avenant_BP!D43+Avenant_P1!D43+Avenant_P2!D43+Avenant_P3!D43+Avenant_P4!D43+Avenant_P5!D43</f>
        <v>0</v>
      </c>
      <c r="E43" s="687">
        <f>Avenant_BP!E43+Avenant_P1!E43+Avenant_P2!E43+Avenant_P3!E43+Avenant_P4!E43+Avenant_P5!E43</f>
        <v>0</v>
      </c>
      <c r="F43" s="688">
        <f>Avenant_BP!F43+Avenant_P1!F43+Avenant_P2!F43+Avenant_P3!F43+Avenant_P4!F43+Avenant_P5!F43</f>
        <v>0</v>
      </c>
      <c r="G43" s="590">
        <f>Avenant_BP!G43+Avenant_P1!G43+Avenant_P2!G43+Avenant_P3!G43+Avenant_P4!G43+Avenant_P5!G43</f>
        <v>0</v>
      </c>
      <c r="H43" s="595"/>
      <c r="I43" s="596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1:41" s="58" customFormat="1" ht="25.5" customHeight="1" thickBot="1">
      <c r="A44" s="729" t="s">
        <v>9</v>
      </c>
      <c r="B44" s="738">
        <f aca="true" t="shared" si="3" ref="B44:I44">SUM(B36:B43)</f>
        <v>0</v>
      </c>
      <c r="C44" s="738">
        <f t="shared" si="3"/>
        <v>0</v>
      </c>
      <c r="D44" s="218">
        <f t="shared" si="3"/>
        <v>0</v>
      </c>
      <c r="E44" s="739">
        <f t="shared" si="3"/>
        <v>0</v>
      </c>
      <c r="F44" s="739">
        <f t="shared" si="3"/>
        <v>0</v>
      </c>
      <c r="G44" s="621">
        <f t="shared" si="3"/>
        <v>0</v>
      </c>
      <c r="H44" s="622">
        <f t="shared" si="3"/>
        <v>0</v>
      </c>
      <c r="I44" s="622">
        <f t="shared" si="3"/>
        <v>0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s="64" customFormat="1" ht="25.5" customHeight="1" thickBot="1">
      <c r="A45" s="731" t="s">
        <v>82</v>
      </c>
      <c r="B45" s="707"/>
      <c r="C45" s="707"/>
      <c r="D45" s="740"/>
      <c r="E45" s="741"/>
      <c r="F45" s="741"/>
      <c r="G45" s="60"/>
      <c r="H45" s="75"/>
      <c r="I45" s="620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</row>
    <row r="46" spans="1:41" s="58" customFormat="1" ht="25.5" customHeight="1">
      <c r="A46" s="116" t="s">
        <v>83</v>
      </c>
      <c r="B46" s="673">
        <f>Avenant_BP!B46+Avenant_P1!B46+Avenant_P2!B46+Avenant_P3!B46+Avenant_P4!B46+Avenant_P5!B46</f>
        <v>0</v>
      </c>
      <c r="C46" s="711">
        <f>Avenant_BP!C46+Avenant_P1!C46+Avenant_P2!C46+Avenant_P3!C46+Avenant_P4!C46+Avenant_P5!C46</f>
        <v>0</v>
      </c>
      <c r="D46" s="675">
        <f>Avenant_BP!D46+Avenant_P1!D46+Avenant_P2!D46+Avenant_P3!D46+Avenant_P4!D46+Avenant_P5!D46</f>
        <v>0</v>
      </c>
      <c r="E46" s="676">
        <f>Avenant_BP!E46+Avenant_P1!E46+Avenant_P2!E46+Avenant_P3!E46+Avenant_P4!E46+Avenant_P5!E46</f>
        <v>0</v>
      </c>
      <c r="F46" s="675">
        <f>Avenant_BP!F46+Avenant_P1!F46+Avenant_P2!F46+Avenant_P3!F46+Avenant_P4!F46+Avenant_P5!F46</f>
        <v>0</v>
      </c>
      <c r="G46" s="585">
        <f>Avenant_BP!G46+Avenant_P1!G46+Avenant_P2!G46+Avenant_P3!G46+Avenant_P4!G46+Avenant_P5!G46</f>
        <v>0</v>
      </c>
      <c r="H46" s="586"/>
      <c r="I46" s="587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s="58" customFormat="1" ht="25.5" customHeight="1" thickBot="1">
      <c r="A47" s="742" t="s">
        <v>84</v>
      </c>
      <c r="B47" s="713">
        <f>Avenant_BP!B47+Avenant_P1!B47+Avenant_P2!B47+Avenant_P3!B47++Avenant_P4!B47+Avenant_P5!B47</f>
        <v>0</v>
      </c>
      <c r="C47" s="714">
        <f>Avenant_BP!C47+Avenant_P1!C47+Avenant_P2!C47+Avenant_P3!C47+Avenant_P4!C47+Avenant_P5!C47</f>
        <v>0</v>
      </c>
      <c r="D47" s="743">
        <f>Avenant_BP!D47+Avenant_P1!D47+Avenant_P2!D47+Avenant_P3!D47+Avenant_P4!D47+Avenant_P5!D47</f>
        <v>0</v>
      </c>
      <c r="E47" s="687">
        <f>Avenant_BP!E47+Avenant_P1!E47+Avenant_P2!E47+Avenant_P3!E47+Avenant_P4!E47+Avenant_P5!E47</f>
        <v>0</v>
      </c>
      <c r="F47" s="744">
        <f>Avenant_BP!F47+Avenant_P1!F47+Avenant_P2!F47+Avenant_P3!F47+Avenant_P4!F47+Avenant_P5!F47</f>
        <v>0</v>
      </c>
      <c r="G47" s="623">
        <f>Avenant_BP!G47+Avenant_P1!G47+Avenant_P2!G47+Avenant_P3!IG47+Avenant_P4!G47+Avenant_P5!G47</f>
        <v>0</v>
      </c>
      <c r="H47" s="595"/>
      <c r="I47" s="596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1:41" s="58" customFormat="1" ht="25.5" customHeight="1" thickBot="1">
      <c r="A48" s="745" t="s">
        <v>10</v>
      </c>
      <c r="B48" s="738">
        <f aca="true" t="shared" si="4" ref="B48:G48">SUM(B46:B47)</f>
        <v>0</v>
      </c>
      <c r="C48" s="738">
        <f t="shared" si="4"/>
        <v>0</v>
      </c>
      <c r="D48" s="218">
        <f t="shared" si="4"/>
        <v>0</v>
      </c>
      <c r="E48" s="746">
        <f>SUM(E46:E47)</f>
        <v>0</v>
      </c>
      <c r="F48" s="747">
        <f t="shared" si="4"/>
        <v>0</v>
      </c>
      <c r="G48" s="624">
        <f t="shared" si="4"/>
        <v>0</v>
      </c>
      <c r="H48" s="625"/>
      <c r="I48" s="626">
        <f>SUM(I46:I47)</f>
        <v>0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1:62" ht="25.5" customHeight="1">
      <c r="A49" s="748" t="s">
        <v>90</v>
      </c>
      <c r="B49" s="325">
        <f>B48+B44+B34+B27+B23+B18</f>
        <v>0</v>
      </c>
      <c r="C49" s="325">
        <f>C48+C44+C34+C27+C23+C18</f>
        <v>0</v>
      </c>
      <c r="D49" s="749"/>
      <c r="E49" s="750"/>
      <c r="F49" s="751">
        <f>F48+F44+F34+F27+F23+F18</f>
        <v>0</v>
      </c>
      <c r="G49" s="511"/>
      <c r="H49" s="512"/>
      <c r="I49" s="627">
        <f>I48+I44+I34+I27+I23+I18</f>
        <v>0</v>
      </c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</row>
    <row r="50" spans="1:62" ht="25.5" customHeight="1" thickBot="1">
      <c r="A50" s="754" t="s">
        <v>91</v>
      </c>
      <c r="B50" s="326">
        <f>Avenant_BP!B50+Avenant_P1!B50+Avenant_P2!B50+Avenant_P3!B50+Avenant_P4!B50+Avenant_P5!B50</f>
        <v>0</v>
      </c>
      <c r="C50" s="326">
        <f>Avenant_BP!C50+Avenant_P1!C50+Avenant_P2!C50+Avenant_P3!C50+Avenant_P4!C50+Avenant_P5!B50</f>
        <v>0</v>
      </c>
      <c r="D50" s="119"/>
      <c r="E50" s="755"/>
      <c r="F50" s="756">
        <f>Avenant_BP!F50+Avenant_P1!F50+Avenant_P2!F50+Avenant_P3!F50+Avenant_P4!F50+Avenant_P5!F50</f>
        <v>0</v>
      </c>
      <c r="G50" s="511"/>
      <c r="H50" s="628"/>
      <c r="I50" s="629">
        <f>Avenant_BP!I50+Avenant_P1!I50+Avenant_P2!I50+Avenant_P3!I50+Avenant_P4!I50+Avenant_P5!I50</f>
        <v>0</v>
      </c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</row>
    <row r="51" spans="1:62" ht="25.5" customHeight="1" thickBot="1">
      <c r="A51" s="757" t="s">
        <v>92</v>
      </c>
      <c r="B51" s="327">
        <f>B49+B50</f>
        <v>0</v>
      </c>
      <c r="C51" s="327">
        <f>C49+C50</f>
        <v>0</v>
      </c>
      <c r="D51" s="758">
        <f>F51-C51</f>
        <v>0</v>
      </c>
      <c r="E51" s="759"/>
      <c r="F51" s="760">
        <f>F49+F50</f>
        <v>0</v>
      </c>
      <c r="G51" s="630">
        <f>I51-F51</f>
        <v>0</v>
      </c>
      <c r="H51" s="631"/>
      <c r="I51" s="632">
        <f>I49+I50</f>
        <v>0</v>
      </c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</row>
    <row r="52" spans="1:41" s="58" customFormat="1" ht="12.75">
      <c r="A52" s="761"/>
      <c r="B52" s="762" t="e">
        <f>+C50/(C49-C27)</f>
        <v>#DIV/0!</v>
      </c>
      <c r="C52" s="656"/>
      <c r="D52" s="1134" t="str">
        <f>IF(D51&lt;&gt;0,"Erreur: Valeur en 'F85' différente de zero! 
Variation totale non authorisée!","Message de contrôle")</f>
        <v>Message de contrôle</v>
      </c>
      <c r="E52" s="1134"/>
      <c r="F52" s="1134"/>
      <c r="G52" s="1132" t="str">
        <f>IF(G51&lt;&gt;0,"Erreur: Valeur en 'J73' différente de zero! 
Variation totale non authorisée!","Message de contrôle")</f>
        <v>Message de contrôle</v>
      </c>
      <c r="H52" s="1132"/>
      <c r="I52" s="1132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1:41" s="58" customFormat="1" ht="12.75">
      <c r="A53" s="761"/>
      <c r="B53" s="656"/>
      <c r="C53" s="656"/>
      <c r="D53" s="1134"/>
      <c r="E53" s="1134"/>
      <c r="F53" s="1134"/>
      <c r="G53" s="1132"/>
      <c r="H53" s="1132"/>
      <c r="I53" s="1132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</row>
    <row r="54" spans="1:41" s="58" customFormat="1" ht="47.25" customHeight="1" thickBot="1">
      <c r="A54" s="761"/>
      <c r="B54" s="656"/>
      <c r="C54" s="656"/>
      <c r="D54" s="1135"/>
      <c r="E54" s="1135"/>
      <c r="F54" s="1135"/>
      <c r="G54" s="1133"/>
      <c r="H54" s="1133"/>
      <c r="I54" s="1133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</row>
    <row r="55" spans="1:41" s="58" customFormat="1" ht="12.75">
      <c r="A55" s="78"/>
      <c r="B55" s="45"/>
      <c r="C55" s="45"/>
      <c r="D55" s="79"/>
      <c r="E55" s="79"/>
      <c r="F55" s="79"/>
      <c r="G55" s="79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</row>
    <row r="56" spans="1:41" s="58" customFormat="1" ht="12.75">
      <c r="A56" s="78"/>
      <c r="B56" s="45"/>
      <c r="C56" s="45"/>
      <c r="D56" s="79"/>
      <c r="E56" s="79"/>
      <c r="F56" s="79"/>
      <c r="G56" s="79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</row>
    <row r="57" spans="1:41" s="58" customFormat="1" ht="12.75">
      <c r="A57" s="78"/>
      <c r="B57" s="45"/>
      <c r="C57" s="45"/>
      <c r="D57" s="79"/>
      <c r="E57" s="79"/>
      <c r="F57" s="79"/>
      <c r="G57" s="79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</row>
    <row r="58" spans="1:41" s="58" customFormat="1" ht="12.75">
      <c r="A58" s="78"/>
      <c r="B58" s="45"/>
      <c r="C58" s="45"/>
      <c r="D58" s="79"/>
      <c r="E58" s="79"/>
      <c r="F58" s="79"/>
      <c r="G58" s="79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</row>
    <row r="59" spans="1:41" s="58" customFormat="1" ht="12.75">
      <c r="A59" s="78"/>
      <c r="B59" s="45"/>
      <c r="C59" s="45"/>
      <c r="D59" s="79"/>
      <c r="E59" s="79"/>
      <c r="F59" s="79"/>
      <c r="G59" s="79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</row>
    <row r="60" spans="1:41" s="58" customFormat="1" ht="12.75">
      <c r="A60" s="78"/>
      <c r="B60" s="45"/>
      <c r="C60" s="45"/>
      <c r="D60" s="79"/>
      <c r="E60" s="79"/>
      <c r="F60" s="79"/>
      <c r="G60" s="79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</row>
    <row r="61" spans="1:41" s="58" customFormat="1" ht="12.75">
      <c r="A61" s="78"/>
      <c r="B61" s="45"/>
      <c r="C61" s="45"/>
      <c r="D61" s="79"/>
      <c r="E61" s="79"/>
      <c r="F61" s="79"/>
      <c r="G61" s="7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spans="1:41" s="58" customFormat="1" ht="12.75">
      <c r="A62" s="78"/>
      <c r="B62" s="45"/>
      <c r="C62" s="45"/>
      <c r="D62" s="79"/>
      <c r="E62" s="79"/>
      <c r="F62" s="79"/>
      <c r="G62" s="7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</row>
    <row r="63" spans="1:41" s="58" customFormat="1" ht="12.75">
      <c r="A63" s="78"/>
      <c r="B63" s="45"/>
      <c r="C63" s="45"/>
      <c r="D63" s="79"/>
      <c r="E63" s="79"/>
      <c r="F63" s="79"/>
      <c r="G63" s="79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</row>
    <row r="64" spans="1:41" s="58" customFormat="1" ht="12.75">
      <c r="A64" s="78"/>
      <c r="B64" s="45"/>
      <c r="C64" s="45"/>
      <c r="D64" s="79"/>
      <c r="E64" s="79"/>
      <c r="F64" s="79"/>
      <c r="G64" s="79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</row>
    <row r="65" spans="1:41" s="58" customFormat="1" ht="12.75">
      <c r="A65" s="78"/>
      <c r="B65" s="45"/>
      <c r="C65" s="45"/>
      <c r="D65" s="79"/>
      <c r="E65" s="79"/>
      <c r="F65" s="79"/>
      <c r="G65" s="79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</row>
    <row r="66" spans="1:41" s="58" customFormat="1" ht="12.75">
      <c r="A66" s="78"/>
      <c r="B66" s="45"/>
      <c r="C66" s="45"/>
      <c r="D66" s="79"/>
      <c r="E66" s="79"/>
      <c r="F66" s="79"/>
      <c r="G66" s="79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</row>
    <row r="67" spans="1:41" s="58" customFormat="1" ht="12.75">
      <c r="A67" s="78"/>
      <c r="B67" s="45"/>
      <c r="C67" s="45"/>
      <c r="D67" s="79"/>
      <c r="E67" s="79"/>
      <c r="F67" s="79"/>
      <c r="G67" s="79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</row>
    <row r="68" spans="1:41" s="58" customFormat="1" ht="12.75">
      <c r="A68" s="78"/>
      <c r="B68" s="45"/>
      <c r="C68" s="45"/>
      <c r="D68" s="79"/>
      <c r="E68" s="79"/>
      <c r="F68" s="79"/>
      <c r="G68" s="79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</row>
    <row r="69" spans="1:41" s="58" customFormat="1" ht="12.75">
      <c r="A69" s="78"/>
      <c r="B69" s="45"/>
      <c r="C69" s="45"/>
      <c r="D69" s="79"/>
      <c r="E69" s="79"/>
      <c r="F69" s="79"/>
      <c r="G69" s="79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</row>
    <row r="70" spans="1:41" s="58" customFormat="1" ht="12.75">
      <c r="A70" s="78"/>
      <c r="B70" s="45"/>
      <c r="C70" s="45"/>
      <c r="D70" s="79"/>
      <c r="E70" s="79"/>
      <c r="F70" s="79"/>
      <c r="G70" s="79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</row>
    <row r="71" spans="1:41" s="58" customFormat="1" ht="12.75">
      <c r="A71" s="78"/>
      <c r="B71" s="45"/>
      <c r="C71" s="45"/>
      <c r="D71" s="79"/>
      <c r="E71" s="79"/>
      <c r="F71" s="79"/>
      <c r="G71" s="79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</row>
    <row r="72" spans="1:41" s="58" customFormat="1" ht="12.75">
      <c r="A72" s="78"/>
      <c r="B72" s="45"/>
      <c r="C72" s="45"/>
      <c r="D72" s="79"/>
      <c r="E72" s="79"/>
      <c r="F72" s="79"/>
      <c r="G72" s="79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</row>
    <row r="73" spans="1:41" s="58" customFormat="1" ht="12.75">
      <c r="A73" s="78"/>
      <c r="B73" s="45"/>
      <c r="C73" s="45"/>
      <c r="D73" s="79"/>
      <c r="E73" s="79"/>
      <c r="F73" s="79"/>
      <c r="G73" s="79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</row>
    <row r="74" spans="1:41" s="58" customFormat="1" ht="12.75">
      <c r="A74" s="78"/>
      <c r="B74" s="45"/>
      <c r="C74" s="45"/>
      <c r="D74" s="79"/>
      <c r="E74" s="79"/>
      <c r="F74" s="79"/>
      <c r="G74" s="79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</row>
    <row r="75" spans="1:41" s="58" customFormat="1" ht="12.75">
      <c r="A75" s="78"/>
      <c r="B75" s="45"/>
      <c r="C75" s="45"/>
      <c r="D75" s="79"/>
      <c r="E75" s="79"/>
      <c r="F75" s="79"/>
      <c r="G75" s="79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</row>
    <row r="76" spans="1:41" s="58" customFormat="1" ht="12.75">
      <c r="A76" s="78"/>
      <c r="B76" s="45"/>
      <c r="C76" s="45"/>
      <c r="D76" s="79"/>
      <c r="E76" s="79"/>
      <c r="F76" s="79"/>
      <c r="G76" s="79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</row>
    <row r="77" spans="1:41" s="58" customFormat="1" ht="12.75">
      <c r="A77" s="78"/>
      <c r="B77" s="45"/>
      <c r="C77" s="45"/>
      <c r="D77" s="79"/>
      <c r="E77" s="79"/>
      <c r="F77" s="79"/>
      <c r="G77" s="79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</row>
    <row r="78" spans="1:41" s="58" customFormat="1" ht="12.75">
      <c r="A78" s="78"/>
      <c r="B78" s="45"/>
      <c r="C78" s="45"/>
      <c r="D78" s="79"/>
      <c r="E78" s="79"/>
      <c r="F78" s="79"/>
      <c r="G78" s="79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</row>
    <row r="79" spans="1:41" s="58" customFormat="1" ht="12.75">
      <c r="A79" s="78"/>
      <c r="B79" s="45"/>
      <c r="C79" s="45"/>
      <c r="D79" s="79"/>
      <c r="E79" s="79"/>
      <c r="F79" s="79"/>
      <c r="G79" s="79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</row>
    <row r="80" spans="1:41" s="58" customFormat="1" ht="12.75">
      <c r="A80" s="78"/>
      <c r="B80" s="45"/>
      <c r="C80" s="45"/>
      <c r="D80" s="79"/>
      <c r="E80" s="79"/>
      <c r="F80" s="79"/>
      <c r="G80" s="79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</row>
    <row r="81" spans="1:41" s="58" customFormat="1" ht="12.75">
      <c r="A81" s="78"/>
      <c r="B81" s="45"/>
      <c r="C81" s="45"/>
      <c r="D81" s="79"/>
      <c r="E81" s="79"/>
      <c r="F81" s="79"/>
      <c r="G81" s="79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</row>
    <row r="82" spans="1:41" s="58" customFormat="1" ht="12.75">
      <c r="A82" s="78"/>
      <c r="B82" s="45"/>
      <c r="C82" s="45"/>
      <c r="D82" s="79"/>
      <c r="E82" s="79"/>
      <c r="F82" s="79"/>
      <c r="G82" s="79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</row>
    <row r="83" spans="1:41" s="58" customFormat="1" ht="12.75">
      <c r="A83" s="78"/>
      <c r="B83" s="45"/>
      <c r="C83" s="45"/>
      <c r="D83" s="79"/>
      <c r="E83" s="79"/>
      <c r="F83" s="79"/>
      <c r="G83" s="79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</row>
    <row r="84" spans="1:41" s="58" customFormat="1" ht="12.75">
      <c r="A84" s="78"/>
      <c r="B84" s="45"/>
      <c r="C84" s="45"/>
      <c r="D84" s="79"/>
      <c r="E84" s="79"/>
      <c r="F84" s="79"/>
      <c r="G84" s="79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</row>
    <row r="85" spans="1:41" s="58" customFormat="1" ht="12.75">
      <c r="A85" s="78"/>
      <c r="B85" s="45"/>
      <c r="C85" s="45"/>
      <c r="D85" s="79"/>
      <c r="E85" s="79"/>
      <c r="F85" s="633"/>
      <c r="G85" s="79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</row>
    <row r="86" spans="1:41" s="58" customFormat="1" ht="12.75">
      <c r="A86" s="78"/>
      <c r="B86" s="45"/>
      <c r="C86" s="45"/>
      <c r="D86" s="79"/>
      <c r="E86" s="79"/>
      <c r="F86" s="79"/>
      <c r="G86" s="79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</row>
    <row r="87" spans="1:41" s="58" customFormat="1" ht="12.75">
      <c r="A87" s="78"/>
      <c r="B87" s="45"/>
      <c r="C87" s="45"/>
      <c r="D87" s="79"/>
      <c r="E87" s="79"/>
      <c r="F87" s="79"/>
      <c r="G87" s="79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</row>
    <row r="88" spans="1:41" s="58" customFormat="1" ht="12.75">
      <c r="A88" s="78"/>
      <c r="B88" s="45"/>
      <c r="C88" s="45"/>
      <c r="D88" s="79"/>
      <c r="E88" s="79"/>
      <c r="F88" s="79"/>
      <c r="G88" s="79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</row>
    <row r="89" spans="1:41" s="58" customFormat="1" ht="12.75">
      <c r="A89" s="78"/>
      <c r="B89" s="45"/>
      <c r="C89" s="45"/>
      <c r="D89" s="79"/>
      <c r="E89" s="79"/>
      <c r="F89" s="79"/>
      <c r="G89" s="79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</row>
    <row r="90" spans="1:41" s="58" customFormat="1" ht="12.75">
      <c r="A90" s="78"/>
      <c r="B90" s="45"/>
      <c r="C90" s="45"/>
      <c r="D90" s="79"/>
      <c r="E90" s="79"/>
      <c r="F90" s="79"/>
      <c r="G90" s="79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</row>
    <row r="91" spans="1:41" s="58" customFormat="1" ht="12.75">
      <c r="A91" s="78"/>
      <c r="B91" s="45"/>
      <c r="C91" s="45"/>
      <c r="D91" s="79"/>
      <c r="E91" s="79"/>
      <c r="F91" s="79"/>
      <c r="G91" s="79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</row>
    <row r="92" spans="1:41" s="58" customFormat="1" ht="12.75">
      <c r="A92" s="78"/>
      <c r="B92" s="45"/>
      <c r="C92" s="45"/>
      <c r="D92" s="79"/>
      <c r="E92" s="79"/>
      <c r="F92" s="79"/>
      <c r="G92" s="79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</row>
    <row r="93" spans="1:41" s="58" customFormat="1" ht="12.75">
      <c r="A93" s="78"/>
      <c r="B93" s="45"/>
      <c r="C93" s="45"/>
      <c r="D93" s="79"/>
      <c r="E93" s="79"/>
      <c r="F93" s="79"/>
      <c r="G93" s="79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</row>
    <row r="94" spans="1:41" s="58" customFormat="1" ht="12.75">
      <c r="A94" s="78"/>
      <c r="B94" s="45"/>
      <c r="C94" s="45"/>
      <c r="D94" s="79"/>
      <c r="E94" s="79"/>
      <c r="F94" s="79"/>
      <c r="G94" s="79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</row>
    <row r="95" spans="1:41" s="58" customFormat="1" ht="12.75">
      <c r="A95" s="78"/>
      <c r="B95" s="45"/>
      <c r="C95" s="45"/>
      <c r="D95" s="79"/>
      <c r="E95" s="79"/>
      <c r="F95" s="79"/>
      <c r="G95" s="79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</row>
    <row r="96" spans="1:41" s="58" customFormat="1" ht="12.75">
      <c r="A96" s="78"/>
      <c r="B96" s="45"/>
      <c r="C96" s="45"/>
      <c r="D96" s="79"/>
      <c r="E96" s="79"/>
      <c r="F96" s="79"/>
      <c r="G96" s="79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</row>
    <row r="97" spans="1:41" s="58" customFormat="1" ht="12.75">
      <c r="A97" s="78"/>
      <c r="B97" s="45"/>
      <c r="C97" s="45"/>
      <c r="D97" s="79"/>
      <c r="E97" s="79"/>
      <c r="F97" s="79"/>
      <c r="G97" s="79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</row>
    <row r="98" spans="1:41" s="58" customFormat="1" ht="12.75">
      <c r="A98" s="78"/>
      <c r="B98" s="45"/>
      <c r="C98" s="45"/>
      <c r="D98" s="79"/>
      <c r="E98" s="79"/>
      <c r="F98" s="79"/>
      <c r="G98" s="79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</row>
    <row r="99" spans="1:41" s="58" customFormat="1" ht="12.75">
      <c r="A99" s="78"/>
      <c r="B99" s="45"/>
      <c r="C99" s="45"/>
      <c r="D99" s="79"/>
      <c r="E99" s="79"/>
      <c r="F99" s="79"/>
      <c r="G99" s="79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</row>
    <row r="100" spans="1:41" s="58" customFormat="1" ht="12.75">
      <c r="A100" s="78"/>
      <c r="B100" s="45"/>
      <c r="C100" s="45"/>
      <c r="D100" s="79"/>
      <c r="E100" s="79"/>
      <c r="F100" s="79"/>
      <c r="G100" s="79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</row>
    <row r="101" spans="1:41" s="58" customFormat="1" ht="12.75">
      <c r="A101" s="78"/>
      <c r="B101" s="45"/>
      <c r="C101" s="45"/>
      <c r="D101" s="79"/>
      <c r="E101" s="79"/>
      <c r="F101" s="79"/>
      <c r="G101" s="79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</row>
    <row r="102" spans="1:41" s="58" customFormat="1" ht="12.75">
      <c r="A102" s="78"/>
      <c r="B102" s="45"/>
      <c r="C102" s="45"/>
      <c r="D102" s="79"/>
      <c r="E102" s="79"/>
      <c r="F102" s="79"/>
      <c r="G102" s="79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</row>
    <row r="103" spans="1:41" s="58" customFormat="1" ht="12.75">
      <c r="A103" s="78"/>
      <c r="B103" s="45"/>
      <c r="C103" s="45"/>
      <c r="D103" s="79"/>
      <c r="E103" s="79"/>
      <c r="F103" s="79"/>
      <c r="G103" s="79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</row>
    <row r="104" spans="1:41" s="58" customFormat="1" ht="12.75">
      <c r="A104" s="78"/>
      <c r="B104" s="45"/>
      <c r="C104" s="45"/>
      <c r="D104" s="79"/>
      <c r="E104" s="79"/>
      <c r="F104" s="79"/>
      <c r="G104" s="79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</row>
    <row r="105" spans="1:41" s="58" customFormat="1" ht="12.75">
      <c r="A105" s="78"/>
      <c r="B105" s="45"/>
      <c r="C105" s="45"/>
      <c r="D105" s="79"/>
      <c r="E105" s="79"/>
      <c r="F105" s="79"/>
      <c r="G105" s="79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</row>
    <row r="106" spans="1:41" s="58" customFormat="1" ht="12.75">
      <c r="A106" s="78"/>
      <c r="B106" s="45"/>
      <c r="C106" s="45"/>
      <c r="D106" s="79"/>
      <c r="E106" s="79"/>
      <c r="F106" s="79"/>
      <c r="G106" s="79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</row>
    <row r="107" spans="1:41" s="58" customFormat="1" ht="12.75">
      <c r="A107" s="78"/>
      <c r="B107" s="45"/>
      <c r="C107" s="45"/>
      <c r="D107" s="79"/>
      <c r="E107" s="79"/>
      <c r="F107" s="79"/>
      <c r="G107" s="79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</row>
    <row r="108" spans="1:41" s="58" customFormat="1" ht="12.75">
      <c r="A108" s="78"/>
      <c r="B108" s="45"/>
      <c r="C108" s="45"/>
      <c r="D108" s="79"/>
      <c r="E108" s="79"/>
      <c r="F108" s="79"/>
      <c r="G108" s="79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</row>
    <row r="109" spans="1:41" s="58" customFormat="1" ht="12.75">
      <c r="A109" s="78"/>
      <c r="B109" s="45"/>
      <c r="C109" s="45"/>
      <c r="D109" s="79"/>
      <c r="E109" s="79"/>
      <c r="F109" s="79"/>
      <c r="G109" s="79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</row>
    <row r="110" spans="1:41" s="58" customFormat="1" ht="12.75">
      <c r="A110" s="78"/>
      <c r="B110" s="45"/>
      <c r="C110" s="45"/>
      <c r="D110" s="79"/>
      <c r="E110" s="79"/>
      <c r="F110" s="79"/>
      <c r="G110" s="79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</row>
    <row r="111" spans="1:41" s="58" customFormat="1" ht="12.75">
      <c r="A111" s="78"/>
      <c r="B111" s="45"/>
      <c r="C111" s="45"/>
      <c r="D111" s="79"/>
      <c r="E111" s="79"/>
      <c r="F111" s="79"/>
      <c r="G111" s="79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</row>
    <row r="112" spans="1:41" s="58" customFormat="1" ht="12.75">
      <c r="A112" s="78"/>
      <c r="B112" s="45"/>
      <c r="C112" s="45"/>
      <c r="D112" s="79"/>
      <c r="E112" s="79"/>
      <c r="F112" s="79"/>
      <c r="G112" s="79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</row>
    <row r="113" spans="1:41" s="58" customFormat="1" ht="12.75">
      <c r="A113" s="78"/>
      <c r="B113" s="45"/>
      <c r="C113" s="45"/>
      <c r="D113" s="79"/>
      <c r="E113" s="79"/>
      <c r="F113" s="79"/>
      <c r="G113" s="79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</row>
    <row r="114" spans="1:41" s="58" customFormat="1" ht="12.75">
      <c r="A114" s="78"/>
      <c r="B114" s="45"/>
      <c r="C114" s="45"/>
      <c r="D114" s="79"/>
      <c r="E114" s="79"/>
      <c r="F114" s="79"/>
      <c r="G114" s="79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</row>
    <row r="115" spans="1:41" s="58" customFormat="1" ht="12.75">
      <c r="A115" s="78"/>
      <c r="B115" s="45"/>
      <c r="C115" s="45"/>
      <c r="D115" s="79"/>
      <c r="E115" s="79"/>
      <c r="F115" s="79"/>
      <c r="G115" s="79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</row>
    <row r="116" spans="1:41" s="58" customFormat="1" ht="12.75">
      <c r="A116" s="78"/>
      <c r="B116" s="45"/>
      <c r="C116" s="45"/>
      <c r="D116" s="79"/>
      <c r="E116" s="79"/>
      <c r="F116" s="79"/>
      <c r="G116" s="79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</row>
    <row r="117" spans="1:41" s="58" customFormat="1" ht="12.75">
      <c r="A117" s="78"/>
      <c r="B117" s="45"/>
      <c r="C117" s="45"/>
      <c r="D117" s="79"/>
      <c r="E117" s="79"/>
      <c r="F117" s="79"/>
      <c r="G117" s="79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</row>
    <row r="118" spans="1:41" s="58" customFormat="1" ht="12.75">
      <c r="A118" s="78"/>
      <c r="B118" s="45"/>
      <c r="C118" s="45"/>
      <c r="D118" s="79"/>
      <c r="E118" s="79"/>
      <c r="F118" s="79"/>
      <c r="G118" s="79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</row>
    <row r="119" spans="1:41" s="58" customFormat="1" ht="12.75">
      <c r="A119" s="78"/>
      <c r="B119" s="45"/>
      <c r="C119" s="45"/>
      <c r="D119" s="79"/>
      <c r="E119" s="79"/>
      <c r="F119" s="79"/>
      <c r="G119" s="79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</row>
    <row r="120" spans="1:41" s="58" customFormat="1" ht="12.75">
      <c r="A120" s="78"/>
      <c r="B120" s="45"/>
      <c r="C120" s="45"/>
      <c r="D120" s="79"/>
      <c r="E120" s="79"/>
      <c r="F120" s="79"/>
      <c r="G120" s="79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</row>
    <row r="121" spans="1:41" s="58" customFormat="1" ht="12.75">
      <c r="A121" s="78"/>
      <c r="B121" s="45"/>
      <c r="C121" s="45"/>
      <c r="D121" s="79"/>
      <c r="E121" s="79"/>
      <c r="F121" s="79"/>
      <c r="G121" s="79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</row>
    <row r="122" spans="1:41" s="58" customFormat="1" ht="12.75">
      <c r="A122" s="78"/>
      <c r="B122" s="45"/>
      <c r="C122" s="45"/>
      <c r="D122" s="79"/>
      <c r="E122" s="79"/>
      <c r="F122" s="79"/>
      <c r="G122" s="79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</row>
    <row r="123" spans="1:41" s="58" customFormat="1" ht="12.75">
      <c r="A123" s="78"/>
      <c r="B123" s="45"/>
      <c r="C123" s="45"/>
      <c r="D123" s="79"/>
      <c r="E123" s="79"/>
      <c r="F123" s="79"/>
      <c r="G123" s="79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</row>
    <row r="124" spans="1:41" s="58" customFormat="1" ht="12.75">
      <c r="A124" s="78"/>
      <c r="B124" s="45"/>
      <c r="C124" s="45"/>
      <c r="D124" s="79"/>
      <c r="E124" s="79"/>
      <c r="F124" s="79"/>
      <c r="G124" s="79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</row>
    <row r="125" spans="1:41" s="58" customFormat="1" ht="12.75">
      <c r="A125" s="78"/>
      <c r="B125" s="45"/>
      <c r="C125" s="45"/>
      <c r="D125" s="79"/>
      <c r="E125" s="79"/>
      <c r="F125" s="79"/>
      <c r="G125" s="79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</row>
    <row r="126" spans="1:41" s="58" customFormat="1" ht="12.75">
      <c r="A126" s="78"/>
      <c r="B126" s="45"/>
      <c r="C126" s="45"/>
      <c r="D126" s="79"/>
      <c r="E126" s="79"/>
      <c r="F126" s="79"/>
      <c r="G126" s="79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</row>
    <row r="127" spans="1:41" s="58" customFormat="1" ht="12.75">
      <c r="A127" s="78"/>
      <c r="B127" s="45"/>
      <c r="C127" s="45"/>
      <c r="D127" s="79"/>
      <c r="E127" s="79"/>
      <c r="F127" s="79"/>
      <c r="G127" s="79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</row>
    <row r="128" spans="1:41" s="58" customFormat="1" ht="12.75">
      <c r="A128" s="78"/>
      <c r="B128" s="45"/>
      <c r="C128" s="45"/>
      <c r="D128" s="79"/>
      <c r="E128" s="79"/>
      <c r="F128" s="79"/>
      <c r="G128" s="79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</row>
    <row r="129" spans="1:41" s="58" customFormat="1" ht="12.75">
      <c r="A129" s="78"/>
      <c r="B129" s="45"/>
      <c r="C129" s="45"/>
      <c r="D129" s="79"/>
      <c r="E129" s="79"/>
      <c r="F129" s="79"/>
      <c r="G129" s="79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</row>
    <row r="130" spans="1:41" s="58" customFormat="1" ht="12.75">
      <c r="A130" s="78"/>
      <c r="B130" s="45"/>
      <c r="C130" s="45"/>
      <c r="D130" s="79"/>
      <c r="E130" s="79"/>
      <c r="F130" s="79"/>
      <c r="G130" s="79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</row>
    <row r="131" spans="1:41" s="58" customFormat="1" ht="12.75">
      <c r="A131" s="78"/>
      <c r="B131" s="45"/>
      <c r="C131" s="45"/>
      <c r="D131" s="79"/>
      <c r="E131" s="79"/>
      <c r="F131" s="79"/>
      <c r="G131" s="79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</row>
    <row r="132" spans="1:41" s="58" customFormat="1" ht="12.75">
      <c r="A132" s="78"/>
      <c r="B132" s="45"/>
      <c r="C132" s="45"/>
      <c r="D132" s="79"/>
      <c r="E132" s="79"/>
      <c r="F132" s="79"/>
      <c r="G132" s="79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</row>
    <row r="133" spans="1:41" s="58" customFormat="1" ht="12.75">
      <c r="A133" s="78"/>
      <c r="B133" s="45"/>
      <c r="C133" s="45"/>
      <c r="D133" s="79"/>
      <c r="E133" s="79"/>
      <c r="F133" s="79"/>
      <c r="G133" s="79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</row>
    <row r="134" spans="1:41" s="58" customFormat="1" ht="12.75">
      <c r="A134" s="78"/>
      <c r="B134" s="45"/>
      <c r="C134" s="45"/>
      <c r="D134" s="79"/>
      <c r="E134" s="79"/>
      <c r="F134" s="79"/>
      <c r="G134" s="79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</row>
    <row r="135" spans="1:41" s="58" customFormat="1" ht="12.75">
      <c r="A135" s="78"/>
      <c r="B135" s="45"/>
      <c r="C135" s="45"/>
      <c r="D135" s="79"/>
      <c r="E135" s="79"/>
      <c r="F135" s="79"/>
      <c r="G135" s="79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</row>
    <row r="136" spans="1:41" s="58" customFormat="1" ht="12.75">
      <c r="A136" s="78"/>
      <c r="B136" s="45"/>
      <c r="C136" s="45"/>
      <c r="D136" s="79"/>
      <c r="E136" s="79"/>
      <c r="F136" s="79"/>
      <c r="G136" s="79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</row>
    <row r="137" spans="1:41" s="58" customFormat="1" ht="12.75">
      <c r="A137" s="78"/>
      <c r="B137" s="45"/>
      <c r="C137" s="45"/>
      <c r="D137" s="79"/>
      <c r="E137" s="79"/>
      <c r="F137" s="79"/>
      <c r="G137" s="79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</row>
    <row r="138" spans="1:41" s="58" customFormat="1" ht="12.75">
      <c r="A138" s="78"/>
      <c r="B138" s="45"/>
      <c r="C138" s="45"/>
      <c r="D138" s="79"/>
      <c r="E138" s="79"/>
      <c r="F138" s="79"/>
      <c r="G138" s="79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</row>
    <row r="139" spans="1:41" s="58" customFormat="1" ht="12.75">
      <c r="A139" s="78"/>
      <c r="B139" s="45"/>
      <c r="C139" s="45"/>
      <c r="D139" s="79"/>
      <c r="E139" s="79"/>
      <c r="F139" s="79"/>
      <c r="G139" s="79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</row>
    <row r="140" spans="1:41" s="58" customFormat="1" ht="12.75">
      <c r="A140" s="78"/>
      <c r="B140" s="45"/>
      <c r="C140" s="45"/>
      <c r="D140" s="79"/>
      <c r="E140" s="79"/>
      <c r="F140" s="79"/>
      <c r="G140" s="79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</row>
    <row r="141" spans="1:41" s="58" customFormat="1" ht="12.75">
      <c r="A141" s="78"/>
      <c r="B141" s="45"/>
      <c r="C141" s="45"/>
      <c r="D141" s="79"/>
      <c r="E141" s="79"/>
      <c r="F141" s="79"/>
      <c r="G141" s="79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</row>
    <row r="142" spans="1:9" ht="12.75">
      <c r="A142" s="78"/>
      <c r="B142" s="45"/>
      <c r="C142" s="45"/>
      <c r="D142" s="79"/>
      <c r="E142" s="79"/>
      <c r="F142" s="79"/>
      <c r="G142" s="79"/>
      <c r="H142" s="45"/>
      <c r="I142" s="45"/>
    </row>
    <row r="143" spans="1:9" ht="12.75">
      <c r="A143" s="78"/>
      <c r="B143" s="45"/>
      <c r="C143" s="45"/>
      <c r="D143" s="79"/>
      <c r="E143" s="79"/>
      <c r="F143" s="79"/>
      <c r="G143" s="79"/>
      <c r="H143" s="45"/>
      <c r="I143" s="45"/>
    </row>
    <row r="144" spans="1:9" ht="12.75">
      <c r="A144" s="78"/>
      <c r="B144" s="45"/>
      <c r="C144" s="45"/>
      <c r="D144" s="79"/>
      <c r="E144" s="79"/>
      <c r="F144" s="79"/>
      <c r="G144" s="79"/>
      <c r="H144" s="45"/>
      <c r="I144" s="45"/>
    </row>
    <row r="145" spans="1:9" ht="12.75">
      <c r="A145" s="78"/>
      <c r="B145" s="45"/>
      <c r="C145" s="45"/>
      <c r="D145" s="79"/>
      <c r="E145" s="79"/>
      <c r="F145" s="79"/>
      <c r="G145" s="79"/>
      <c r="H145" s="45"/>
      <c r="I145" s="45"/>
    </row>
    <row r="146" spans="1:9" ht="12.75">
      <c r="A146" s="78"/>
      <c r="B146" s="45"/>
      <c r="C146" s="45"/>
      <c r="D146" s="79"/>
      <c r="E146" s="79"/>
      <c r="F146" s="79"/>
      <c r="G146" s="79"/>
      <c r="H146" s="45"/>
      <c r="I146" s="45"/>
    </row>
    <row r="147" spans="1:9" ht="12.75">
      <c r="A147" s="78"/>
      <c r="B147" s="45"/>
      <c r="C147" s="45"/>
      <c r="D147" s="79"/>
      <c r="E147" s="79"/>
      <c r="F147" s="79"/>
      <c r="G147" s="79"/>
      <c r="H147" s="45"/>
      <c r="I147" s="45"/>
    </row>
    <row r="148" spans="1:9" ht="12.75">
      <c r="A148" s="78"/>
      <c r="B148" s="45"/>
      <c r="C148" s="45"/>
      <c r="D148" s="79"/>
      <c r="E148" s="79"/>
      <c r="F148" s="79"/>
      <c r="G148" s="79"/>
      <c r="H148" s="45"/>
      <c r="I148" s="45"/>
    </row>
    <row r="149" spans="1:9" ht="12.75">
      <c r="A149" s="78"/>
      <c r="B149" s="45"/>
      <c r="C149" s="45"/>
      <c r="D149" s="79"/>
      <c r="E149" s="79"/>
      <c r="F149" s="79"/>
      <c r="G149" s="79"/>
      <c r="H149" s="45"/>
      <c r="I149" s="45"/>
    </row>
    <row r="150" spans="1:9" ht="12.75">
      <c r="A150" s="78"/>
      <c r="B150" s="45"/>
      <c r="C150" s="45"/>
      <c r="D150" s="79"/>
      <c r="E150" s="79"/>
      <c r="F150" s="79"/>
      <c r="G150" s="79"/>
      <c r="H150" s="45"/>
      <c r="I150" s="45"/>
    </row>
    <row r="151" spans="1:9" ht="12.75">
      <c r="A151" s="78"/>
      <c r="B151" s="45"/>
      <c r="C151" s="45"/>
      <c r="D151" s="79"/>
      <c r="E151" s="79"/>
      <c r="F151" s="79"/>
      <c r="G151" s="79"/>
      <c r="H151" s="45"/>
      <c r="I151" s="45"/>
    </row>
    <row r="152" spans="1:9" ht="12.75">
      <c r="A152" s="78"/>
      <c r="B152" s="45"/>
      <c r="C152" s="45"/>
      <c r="D152" s="79"/>
      <c r="E152" s="79"/>
      <c r="F152" s="79"/>
      <c r="G152" s="79"/>
      <c r="H152" s="45"/>
      <c r="I152" s="45"/>
    </row>
    <row r="153" spans="1:9" ht="12.75">
      <c r="A153" s="78"/>
      <c r="B153" s="45"/>
      <c r="C153" s="45"/>
      <c r="D153" s="79"/>
      <c r="E153" s="79"/>
      <c r="F153" s="79"/>
      <c r="G153" s="79"/>
      <c r="H153" s="45"/>
      <c r="I153" s="45"/>
    </row>
    <row r="154" spans="1:9" ht="12.75">
      <c r="A154" s="78"/>
      <c r="B154" s="45"/>
      <c r="C154" s="45"/>
      <c r="D154" s="79"/>
      <c r="E154" s="79"/>
      <c r="F154" s="79"/>
      <c r="G154" s="79"/>
      <c r="H154" s="45"/>
      <c r="I154" s="45"/>
    </row>
    <row r="155" spans="1:9" ht="12.75">
      <c r="A155" s="78"/>
      <c r="B155" s="45"/>
      <c r="C155" s="45"/>
      <c r="D155" s="79"/>
      <c r="E155" s="79"/>
      <c r="F155" s="79"/>
      <c r="G155" s="79"/>
      <c r="H155" s="45"/>
      <c r="I155" s="45"/>
    </row>
    <row r="156" spans="1:9" ht="12.75">
      <c r="A156" s="78"/>
      <c r="B156" s="45"/>
      <c r="C156" s="45"/>
      <c r="D156" s="79"/>
      <c r="E156" s="79"/>
      <c r="F156" s="79"/>
      <c r="G156" s="79"/>
      <c r="H156" s="45"/>
      <c r="I156" s="45"/>
    </row>
    <row r="157" spans="1:9" ht="12.75">
      <c r="A157" s="78"/>
      <c r="B157" s="45"/>
      <c r="C157" s="45"/>
      <c r="D157" s="79"/>
      <c r="E157" s="79"/>
      <c r="F157" s="79"/>
      <c r="G157" s="79"/>
      <c r="H157" s="45"/>
      <c r="I157" s="45"/>
    </row>
    <row r="158" spans="1:9" ht="12.75">
      <c r="A158" s="78"/>
      <c r="B158" s="45"/>
      <c r="C158" s="45"/>
      <c r="D158" s="79"/>
      <c r="E158" s="79"/>
      <c r="F158" s="79"/>
      <c r="G158" s="79"/>
      <c r="H158" s="45"/>
      <c r="I158" s="45"/>
    </row>
    <row r="159" spans="1:9" ht="12.75">
      <c r="A159" s="78"/>
      <c r="B159" s="45"/>
      <c r="C159" s="45"/>
      <c r="D159" s="79"/>
      <c r="E159" s="79"/>
      <c r="F159" s="79"/>
      <c r="G159" s="79"/>
      <c r="H159" s="45"/>
      <c r="I159" s="45"/>
    </row>
    <row r="160" spans="1:9" ht="12.75">
      <c r="A160" s="78"/>
      <c r="B160" s="45"/>
      <c r="C160" s="45"/>
      <c r="D160" s="79"/>
      <c r="E160" s="79"/>
      <c r="F160" s="79"/>
      <c r="G160" s="79"/>
      <c r="H160" s="45"/>
      <c r="I160" s="45"/>
    </row>
    <row r="161" spans="1:9" ht="12.75">
      <c r="A161" s="78"/>
      <c r="B161" s="45"/>
      <c r="C161" s="45"/>
      <c r="D161" s="79"/>
      <c r="E161" s="79"/>
      <c r="F161" s="79"/>
      <c r="G161" s="79"/>
      <c r="H161" s="45"/>
      <c r="I161" s="45"/>
    </row>
    <row r="162" spans="1:9" ht="12.75">
      <c r="A162" s="78"/>
      <c r="B162" s="45"/>
      <c r="C162" s="45"/>
      <c r="D162" s="79"/>
      <c r="E162" s="79"/>
      <c r="F162" s="79"/>
      <c r="G162" s="79"/>
      <c r="H162" s="45"/>
      <c r="I162" s="45"/>
    </row>
    <row r="163" spans="1:9" ht="12.75">
      <c r="A163" s="78"/>
      <c r="B163" s="45"/>
      <c r="C163" s="45"/>
      <c r="D163" s="79"/>
      <c r="E163" s="79"/>
      <c r="F163" s="79"/>
      <c r="G163" s="79"/>
      <c r="H163" s="45"/>
      <c r="I163" s="45"/>
    </row>
    <row r="164" spans="1:9" ht="12.75">
      <c r="A164" s="78"/>
      <c r="B164" s="45"/>
      <c r="C164" s="45"/>
      <c r="D164" s="79"/>
      <c r="E164" s="79"/>
      <c r="F164" s="79"/>
      <c r="G164" s="79"/>
      <c r="H164" s="45"/>
      <c r="I164" s="45"/>
    </row>
    <row r="165" spans="1:9" ht="12.75">
      <c r="A165" s="78"/>
      <c r="B165" s="45"/>
      <c r="C165" s="45"/>
      <c r="D165" s="79"/>
      <c r="E165" s="79"/>
      <c r="F165" s="79"/>
      <c r="G165" s="79"/>
      <c r="H165" s="45"/>
      <c r="I165" s="45"/>
    </row>
    <row r="166" spans="1:9" ht="12.75">
      <c r="A166" s="78"/>
      <c r="B166" s="45"/>
      <c r="C166" s="45"/>
      <c r="D166" s="79"/>
      <c r="E166" s="79"/>
      <c r="F166" s="79"/>
      <c r="G166" s="79"/>
      <c r="H166" s="45"/>
      <c r="I166" s="45"/>
    </row>
    <row r="167" spans="1:9" ht="12.75">
      <c r="A167" s="78"/>
      <c r="B167" s="45"/>
      <c r="C167" s="45"/>
      <c r="D167" s="79"/>
      <c r="E167" s="79"/>
      <c r="F167" s="79"/>
      <c r="G167" s="79"/>
      <c r="H167" s="45"/>
      <c r="I167" s="45"/>
    </row>
    <row r="168" spans="1:9" ht="12.75">
      <c r="A168" s="78"/>
      <c r="B168" s="45"/>
      <c r="C168" s="45"/>
      <c r="D168" s="79"/>
      <c r="E168" s="79"/>
      <c r="F168" s="79"/>
      <c r="G168" s="79"/>
      <c r="H168" s="45"/>
      <c r="I168" s="45"/>
    </row>
    <row r="169" spans="1:9" ht="12.75">
      <c r="A169" s="78"/>
      <c r="B169" s="45"/>
      <c r="C169" s="45"/>
      <c r="D169" s="79"/>
      <c r="E169" s="79"/>
      <c r="F169" s="79"/>
      <c r="G169" s="79"/>
      <c r="H169" s="45"/>
      <c r="I169" s="45"/>
    </row>
    <row r="170" spans="1:9" ht="12.75">
      <c r="A170" s="78"/>
      <c r="B170" s="45"/>
      <c r="C170" s="45"/>
      <c r="D170" s="79"/>
      <c r="E170" s="79"/>
      <c r="F170" s="79"/>
      <c r="G170" s="79"/>
      <c r="H170" s="45"/>
      <c r="I170" s="45"/>
    </row>
    <row r="171" spans="1:9" ht="12.75">
      <c r="A171" s="78"/>
      <c r="B171" s="45"/>
      <c r="C171" s="45"/>
      <c r="D171" s="79"/>
      <c r="E171" s="79"/>
      <c r="F171" s="79"/>
      <c r="G171" s="79"/>
      <c r="H171" s="45"/>
      <c r="I171" s="45"/>
    </row>
    <row r="172" spans="1:9" ht="12.75">
      <c r="A172" s="78"/>
      <c r="B172" s="45"/>
      <c r="C172" s="45"/>
      <c r="D172" s="79"/>
      <c r="E172" s="79"/>
      <c r="F172" s="79"/>
      <c r="G172" s="79"/>
      <c r="H172" s="45"/>
      <c r="I172" s="45"/>
    </row>
    <row r="173" spans="1:9" ht="12.75">
      <c r="A173" s="78"/>
      <c r="B173" s="45"/>
      <c r="C173" s="45"/>
      <c r="D173" s="79"/>
      <c r="E173" s="79"/>
      <c r="F173" s="79"/>
      <c r="G173" s="79"/>
      <c r="H173" s="45"/>
      <c r="I173" s="45"/>
    </row>
    <row r="174" spans="1:9" ht="12.75">
      <c r="A174" s="78"/>
      <c r="B174" s="45"/>
      <c r="C174" s="45"/>
      <c r="D174" s="79"/>
      <c r="E174" s="79"/>
      <c r="F174" s="79"/>
      <c r="G174" s="79"/>
      <c r="H174" s="45"/>
      <c r="I174" s="45"/>
    </row>
    <row r="175" spans="1:9" ht="12.75">
      <c r="A175" s="78"/>
      <c r="B175" s="45"/>
      <c r="C175" s="45"/>
      <c r="D175" s="79"/>
      <c r="E175" s="79"/>
      <c r="F175" s="79"/>
      <c r="G175" s="79"/>
      <c r="H175" s="45"/>
      <c r="I175" s="45"/>
    </row>
    <row r="176" spans="1:9" ht="12.75">
      <c r="A176" s="78"/>
      <c r="B176" s="45"/>
      <c r="C176" s="45"/>
      <c r="D176" s="79"/>
      <c r="E176" s="79"/>
      <c r="F176" s="79"/>
      <c r="G176" s="79"/>
      <c r="H176" s="45"/>
      <c r="I176" s="45"/>
    </row>
  </sheetData>
  <sheetProtection password="D0BC" sheet="1" selectLockedCells="1"/>
  <mergeCells count="9">
    <mergeCell ref="C2:E2"/>
    <mergeCell ref="G52:I54"/>
    <mergeCell ref="D52:F54"/>
    <mergeCell ref="G6:G8"/>
    <mergeCell ref="B6:C7"/>
    <mergeCell ref="E6:F7"/>
    <mergeCell ref="H6:I7"/>
    <mergeCell ref="D6:D8"/>
  </mergeCells>
  <conditionalFormatting sqref="D52">
    <cfRule type="containsText" priority="3" dxfId="4" operator="containsText" stopIfTrue="1" text="erreur">
      <formula>NOT(ISERROR(SEARCH("erreur",D52)))</formula>
    </cfRule>
    <cfRule type="containsText" priority="4" dxfId="3" operator="containsText" stopIfTrue="1" text="message">
      <formula>NOT(ISERROR(SEARCH("message",D52)))</formula>
    </cfRule>
  </conditionalFormatting>
  <conditionalFormatting sqref="G52">
    <cfRule type="containsText" priority="1" dxfId="4" operator="containsText" stopIfTrue="1" text="erreur">
      <formula>NOT(ISERROR(SEARCH("erreur",G52)))</formula>
    </cfRule>
    <cfRule type="containsText" priority="2" dxfId="3" operator="containsText" stopIfTrue="1" text="message">
      <formula>NOT(ISERROR(SEARCH("message",G52)))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0" horizontalDpi="600" verticalDpi="600" orientation="landscape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76"/>
  <sheetViews>
    <sheetView showGridLines="0" zoomScale="85" zoomScaleNormal="85" zoomScalePageLayoutView="0" workbookViewId="0" topLeftCell="A33">
      <selection activeCell="K1" sqref="K1"/>
    </sheetView>
  </sheetViews>
  <sheetFormatPr defaultColWidth="9.140625" defaultRowHeight="12.75"/>
  <cols>
    <col min="1" max="1" width="44.00390625" style="41" customWidth="1"/>
    <col min="2" max="2" width="14.8515625" style="42" customWidth="1"/>
    <col min="3" max="3" width="14.8515625" style="42" hidden="1" customWidth="1"/>
    <col min="4" max="4" width="16.140625" style="43" customWidth="1"/>
    <col min="5" max="5" width="18.421875" style="43" customWidth="1"/>
    <col min="6" max="7" width="16.140625" style="43" hidden="1" customWidth="1"/>
    <col min="8" max="8" width="15.7109375" style="42" hidden="1" customWidth="1"/>
    <col min="9" max="9" width="15.00390625" style="42" hidden="1" customWidth="1"/>
    <col min="10" max="10" width="60.7109375" style="44" customWidth="1"/>
    <col min="11" max="63" width="9.140625" style="45" customWidth="1"/>
    <col min="64" max="16384" width="9.140625" style="42" customWidth="1"/>
  </cols>
  <sheetData>
    <row r="1" spans="1:10" ht="99" customHeight="1">
      <c r="A1" s="173"/>
      <c r="B1" s="174"/>
      <c r="C1" s="174"/>
      <c r="D1" s="175"/>
      <c r="E1" s="175"/>
      <c r="F1" s="175"/>
      <c r="G1" s="175"/>
      <c r="H1" s="174"/>
      <c r="I1" s="174"/>
      <c r="J1" s="560"/>
    </row>
    <row r="2" spans="1:14" s="50" customFormat="1" ht="36" customHeight="1">
      <c r="A2" s="93" t="str">
        <f>Identification!B13</f>
        <v>Code Unique du Projet (CUP)</v>
      </c>
      <c r="B2" s="243">
        <f>Identification!D13</f>
        <v>0</v>
      </c>
      <c r="C2" s="244"/>
      <c r="D2" s="244"/>
      <c r="E2" s="47"/>
      <c r="F2" s="47"/>
      <c r="G2" s="47"/>
      <c r="H2" s="47"/>
      <c r="I2" s="48"/>
      <c r="J2" s="513"/>
      <c r="K2" s="49"/>
      <c r="L2" s="49"/>
      <c r="M2" s="49"/>
      <c r="N2" s="49"/>
    </row>
    <row r="3" spans="1:14" s="50" customFormat="1" ht="36" customHeight="1">
      <c r="A3" s="93" t="s">
        <v>11</v>
      </c>
      <c r="B3" s="243">
        <f>Identification!D12</f>
        <v>0</v>
      </c>
      <c r="C3" s="244"/>
      <c r="D3" s="244" t="s">
        <v>24</v>
      </c>
      <c r="E3" s="82">
        <f>Identification!D35</f>
        <v>0</v>
      </c>
      <c r="F3" s="52"/>
      <c r="G3" s="52"/>
      <c r="H3" s="52"/>
      <c r="I3" s="53"/>
      <c r="J3" s="514"/>
      <c r="K3" s="49"/>
      <c r="L3" s="49"/>
      <c r="M3" s="49"/>
      <c r="N3" s="49"/>
    </row>
    <row r="4" spans="1:14" s="50" customFormat="1" ht="34.5" customHeight="1">
      <c r="A4" s="93" t="s">
        <v>26</v>
      </c>
      <c r="B4" s="635">
        <f>Identification!D14</f>
        <v>0</v>
      </c>
      <c r="C4" s="577"/>
      <c r="D4" s="577" t="s">
        <v>47</v>
      </c>
      <c r="E4" s="82">
        <f>Identification!D18</f>
        <v>0</v>
      </c>
      <c r="F4" s="52"/>
      <c r="G4" s="52"/>
      <c r="H4" s="52"/>
      <c r="I4" s="53"/>
      <c r="J4" s="514"/>
      <c r="K4" s="49"/>
      <c r="L4" s="49"/>
      <c r="M4" s="49"/>
      <c r="N4" s="49"/>
    </row>
    <row r="5" spans="1:14" s="50" customFormat="1" ht="52.5" customHeight="1">
      <c r="A5" s="93" t="s">
        <v>51</v>
      </c>
      <c r="B5" s="635">
        <f>Identification!D22</f>
        <v>0</v>
      </c>
      <c r="C5" s="577"/>
      <c r="D5" s="577" t="s">
        <v>46</v>
      </c>
      <c r="E5" s="83">
        <f>Identification!D20</f>
        <v>0</v>
      </c>
      <c r="F5" s="55"/>
      <c r="G5" s="55"/>
      <c r="H5" s="55"/>
      <c r="I5" s="56"/>
      <c r="J5" s="514"/>
      <c r="K5" s="49"/>
      <c r="L5" s="49"/>
      <c r="M5" s="49"/>
      <c r="N5" s="49"/>
    </row>
    <row r="6" spans="1:14" s="58" customFormat="1" ht="25.5" customHeight="1">
      <c r="A6" s="57" t="str">
        <f>+Identification!B20</f>
        <v>Date du CdP</v>
      </c>
      <c r="B6" s="1148" t="s">
        <v>31</v>
      </c>
      <c r="C6" s="1148"/>
      <c r="D6" s="1146" t="s">
        <v>94</v>
      </c>
      <c r="E6" s="1146" t="s">
        <v>88</v>
      </c>
      <c r="F6" s="1146"/>
      <c r="G6" s="1146" t="s">
        <v>96</v>
      </c>
      <c r="H6" s="1148" t="s">
        <v>89</v>
      </c>
      <c r="I6" s="1148"/>
      <c r="J6" s="515"/>
      <c r="K6" s="45"/>
      <c r="L6" s="45"/>
      <c r="M6" s="45"/>
      <c r="N6" s="45"/>
    </row>
    <row r="7" spans="1:14" s="58" customFormat="1" ht="21.75" customHeight="1">
      <c r="A7" s="84">
        <f>+Identification!D20</f>
        <v>0</v>
      </c>
      <c r="B7" s="1149"/>
      <c r="C7" s="1149"/>
      <c r="D7" s="1147"/>
      <c r="E7" s="1147"/>
      <c r="F7" s="1147"/>
      <c r="G7" s="1147"/>
      <c r="H7" s="1149"/>
      <c r="I7" s="1149"/>
      <c r="J7" s="515"/>
      <c r="K7" s="45"/>
      <c r="L7" s="45"/>
      <c r="M7" s="45"/>
      <c r="N7" s="45"/>
    </row>
    <row r="8" spans="1:14" s="58" customFormat="1" ht="54.75" customHeight="1" thickBot="1">
      <c r="A8" s="637" t="s">
        <v>4</v>
      </c>
      <c r="B8" s="637" t="s">
        <v>85</v>
      </c>
      <c r="C8" s="637" t="s">
        <v>86</v>
      </c>
      <c r="D8" s="1147"/>
      <c r="E8" s="638" t="s">
        <v>85</v>
      </c>
      <c r="F8" s="638" t="s">
        <v>86</v>
      </c>
      <c r="G8" s="1152"/>
      <c r="H8" s="638" t="s">
        <v>87</v>
      </c>
      <c r="I8" s="638" t="s">
        <v>86</v>
      </c>
      <c r="J8" s="516"/>
      <c r="K8" s="45"/>
      <c r="L8" s="45"/>
      <c r="M8" s="45"/>
      <c r="N8" s="45"/>
    </row>
    <row r="9" spans="1:42" s="64" customFormat="1" ht="25.5" customHeight="1" thickBot="1">
      <c r="A9" s="525" t="str">
        <f>'Avenant Total'!A9:A9</f>
        <v>1. Ressources humaines</v>
      </c>
      <c r="B9" s="741"/>
      <c r="C9" s="741"/>
      <c r="D9" s="740"/>
      <c r="E9" s="709"/>
      <c r="F9" s="246"/>
      <c r="G9" s="737"/>
      <c r="H9" s="246"/>
      <c r="I9" s="246"/>
      <c r="J9" s="766" t="s">
        <v>32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</row>
    <row r="10" spans="1:42" s="58" customFormat="1" ht="25.5" customHeight="1">
      <c r="A10" s="105" t="str">
        <f>'Avenant Total'!A10</f>
        <v>Coordinateurs du projet</v>
      </c>
      <c r="B10" s="298">
        <v>0</v>
      </c>
      <c r="C10" s="299">
        <f>ROUND(B10,2)</f>
        <v>0</v>
      </c>
      <c r="D10" s="256">
        <f>F10-C10</f>
        <v>0</v>
      </c>
      <c r="E10" s="767">
        <f>B10</f>
        <v>0</v>
      </c>
      <c r="F10" s="768">
        <f>ROUND(E10,2)</f>
        <v>0</v>
      </c>
      <c r="G10" s="769">
        <f>I10-F10</f>
        <v>0</v>
      </c>
      <c r="H10" s="770">
        <f>E10</f>
        <v>0</v>
      </c>
      <c r="I10" s="771">
        <f>ROUND(H10,2)</f>
        <v>0</v>
      </c>
      <c r="J10" s="772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58" customFormat="1" ht="25.5" customHeight="1">
      <c r="A11" s="105" t="str">
        <f>'Avenant Total'!A11</f>
        <v>Autre personnel technique</v>
      </c>
      <c r="B11" s="300">
        <v>0</v>
      </c>
      <c r="C11" s="301">
        <f>ROUND(B11,2)</f>
        <v>0</v>
      </c>
      <c r="D11" s="257">
        <f>F11-C11</f>
        <v>0</v>
      </c>
      <c r="E11" s="773">
        <f>B11</f>
        <v>0</v>
      </c>
      <c r="F11" s="774">
        <f>ROUND(E11,2)</f>
        <v>0</v>
      </c>
      <c r="G11" s="775">
        <f>I11-F11</f>
        <v>0</v>
      </c>
      <c r="H11" s="776">
        <f>B11</f>
        <v>0</v>
      </c>
      <c r="I11" s="777">
        <f>ROUND(H11,2)</f>
        <v>0</v>
      </c>
      <c r="J11" s="772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58" customFormat="1" ht="25.5" customHeight="1">
      <c r="A12" s="105" t="str">
        <f>'Avenant Total'!A12</f>
        <v>Responsable financier</v>
      </c>
      <c r="B12" s="300">
        <v>0</v>
      </c>
      <c r="C12" s="301">
        <f>ROUND(B12,2)</f>
        <v>0</v>
      </c>
      <c r="D12" s="257">
        <f>F12-C12</f>
        <v>0</v>
      </c>
      <c r="E12" s="773">
        <f>B12</f>
        <v>0</v>
      </c>
      <c r="F12" s="774">
        <f>ROUND(E12,2)</f>
        <v>0</v>
      </c>
      <c r="G12" s="775">
        <f>I12-F12</f>
        <v>0</v>
      </c>
      <c r="H12" s="778">
        <f>E12</f>
        <v>0</v>
      </c>
      <c r="I12" s="777">
        <f>ROUND(H12,2)</f>
        <v>0</v>
      </c>
      <c r="J12" s="779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58" customFormat="1" ht="25.5" customHeight="1">
      <c r="A13" s="105" t="str">
        <f>'Avenant Total'!A13</f>
        <v>Assistant administratif</v>
      </c>
      <c r="B13" s="300">
        <v>0</v>
      </c>
      <c r="C13" s="301">
        <f>ROUND(B13,2)</f>
        <v>0</v>
      </c>
      <c r="D13" s="258">
        <f>F13-C13</f>
        <v>0</v>
      </c>
      <c r="E13" s="773">
        <f>B13</f>
        <v>0</v>
      </c>
      <c r="F13" s="774">
        <f>ROUND(E13,2)</f>
        <v>0</v>
      </c>
      <c r="G13" s="775">
        <f>I13-F13</f>
        <v>0</v>
      </c>
      <c r="H13" s="778">
        <f>E13</f>
        <v>0</v>
      </c>
      <c r="I13" s="777">
        <f>ROUND(H13,2)</f>
        <v>0</v>
      </c>
      <c r="J13" s="779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58" customFormat="1" ht="25.5" customHeight="1" thickBot="1">
      <c r="A14" s="105" t="str">
        <f>'Avenant Total'!A14</f>
        <v>Autre personnel administratif et de support</v>
      </c>
      <c r="B14" s="302">
        <v>0</v>
      </c>
      <c r="C14" s="303">
        <f>ROUND(B14,2)</f>
        <v>0</v>
      </c>
      <c r="D14" s="259">
        <f>F14-C14</f>
        <v>0</v>
      </c>
      <c r="E14" s="780">
        <f>B14</f>
        <v>0</v>
      </c>
      <c r="F14" s="774">
        <f>ROUND(E14,2)</f>
        <v>0</v>
      </c>
      <c r="G14" s="781">
        <f>I14-F14</f>
        <v>0</v>
      </c>
      <c r="H14" s="778">
        <f>E14</f>
        <v>0</v>
      </c>
      <c r="I14" s="782">
        <f>ROUND(H14,2)</f>
        <v>0</v>
      </c>
      <c r="J14" s="779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s="58" customFormat="1" ht="25.5" customHeight="1" hidden="1">
      <c r="A15" s="106"/>
      <c r="B15" s="517"/>
      <c r="C15" s="533"/>
      <c r="D15" s="534"/>
      <c r="E15" s="783"/>
      <c r="F15" s="784"/>
      <c r="G15" s="221"/>
      <c r="H15" s="785"/>
      <c r="I15" s="784"/>
      <c r="J15" s="786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6" spans="1:42" s="58" customFormat="1" ht="25.5" customHeight="1" hidden="1">
      <c r="A16" s="107"/>
      <c r="B16" s="518"/>
      <c r="C16" s="535"/>
      <c r="D16" s="536"/>
      <c r="E16" s="787"/>
      <c r="F16" s="788"/>
      <c r="G16" s="188"/>
      <c r="H16" s="789"/>
      <c r="I16" s="788"/>
      <c r="J16" s="790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</row>
    <row r="17" spans="1:42" s="58" customFormat="1" ht="25.5" customHeight="1" hidden="1" thickBot="1">
      <c r="A17" s="106"/>
      <c r="B17" s="519"/>
      <c r="C17" s="537"/>
      <c r="D17" s="538"/>
      <c r="E17" s="791"/>
      <c r="F17" s="792"/>
      <c r="G17" s="190"/>
      <c r="H17" s="793"/>
      <c r="I17" s="792"/>
      <c r="J17" s="786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42" s="58" customFormat="1" ht="25.5" customHeight="1" thickBot="1">
      <c r="A18" s="520" t="str">
        <f>'Avenant Total'!A18</f>
        <v>Sous-total Ressources Humaines</v>
      </c>
      <c r="B18" s="521">
        <f>SUM(B10:B17)</f>
        <v>0</v>
      </c>
      <c r="C18" s="539">
        <f>SUM(C10:C17)</f>
        <v>0</v>
      </c>
      <c r="D18" s="144">
        <f>SUM(D10:D11)+SUM(D12:D17)</f>
        <v>0</v>
      </c>
      <c r="E18" s="522">
        <f>SUM(E10:E17)</f>
        <v>0</v>
      </c>
      <c r="F18" s="794">
        <f>SUM(F10:F17)</f>
        <v>0</v>
      </c>
      <c r="G18" s="795">
        <f>SUM(G10:G11)+SUM(G12:G17)</f>
        <v>0</v>
      </c>
      <c r="H18" s="794">
        <f>SUM(H10:H17)</f>
        <v>0</v>
      </c>
      <c r="I18" s="796">
        <f>SUM(I10:I17)</f>
        <v>0</v>
      </c>
      <c r="J18" s="797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s="64" customFormat="1" ht="25.5" customHeight="1" thickBot="1">
      <c r="A19" s="668" t="str">
        <f>'Avenant Total'!A19</f>
        <v>2. Frais de voyage et de sejour</v>
      </c>
      <c r="B19" s="798"/>
      <c r="C19" s="798"/>
      <c r="D19" s="723"/>
      <c r="E19" s="723"/>
      <c r="F19" s="723"/>
      <c r="G19" s="723"/>
      <c r="H19" s="723"/>
      <c r="I19" s="723"/>
      <c r="J19" s="724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</row>
    <row r="20" spans="1:42" s="58" customFormat="1" ht="26.25" customHeight="1">
      <c r="A20" s="229" t="str">
        <f>'Avenant Total'!A20</f>
        <v>Frais de voyage</v>
      </c>
      <c r="B20" s="304">
        <v>0</v>
      </c>
      <c r="C20" s="305">
        <f>ROUND(B20,2)</f>
        <v>0</v>
      </c>
      <c r="D20" s="256">
        <f>F20-C20</f>
        <v>0</v>
      </c>
      <c r="E20" s="799">
        <f>B20</f>
        <v>0</v>
      </c>
      <c r="F20" s="800">
        <f>ROUND(E20,2)</f>
        <v>0</v>
      </c>
      <c r="G20" s="801">
        <f>I20-F20</f>
        <v>0</v>
      </c>
      <c r="H20" s="802">
        <f>E20</f>
        <v>0</v>
      </c>
      <c r="I20" s="803">
        <f>ROUND(H20,2)</f>
        <v>0</v>
      </c>
      <c r="J20" s="77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</row>
    <row r="21" spans="1:42" s="58" customFormat="1" ht="25.5" customHeight="1">
      <c r="A21" s="113" t="str">
        <f>'Avenant Total'!A21</f>
        <v>Frais de sejour</v>
      </c>
      <c r="B21" s="306">
        <v>0</v>
      </c>
      <c r="C21" s="307">
        <f>ROUND(B21,2)</f>
        <v>0</v>
      </c>
      <c r="D21" s="257">
        <f>F21-C21</f>
        <v>0</v>
      </c>
      <c r="E21" s="278">
        <f>B21</f>
        <v>0</v>
      </c>
      <c r="F21" s="804">
        <f>ROUND(E21,2)</f>
        <v>0</v>
      </c>
      <c r="G21" s="805">
        <f>I21-F21</f>
        <v>0</v>
      </c>
      <c r="H21" s="806">
        <f>E21</f>
        <v>0</v>
      </c>
      <c r="I21" s="777">
        <f>ROUND(H21,2)</f>
        <v>0</v>
      </c>
      <c r="J21" s="79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</row>
    <row r="22" spans="1:42" s="58" customFormat="1" ht="27" customHeight="1" thickBot="1">
      <c r="A22" s="113" t="str">
        <f>'Avenant Total'!A22</f>
        <v>Per diem</v>
      </c>
      <c r="B22" s="308">
        <v>0</v>
      </c>
      <c r="C22" s="309">
        <f>ROUND(B22,2)</f>
        <v>0</v>
      </c>
      <c r="D22" s="257">
        <f>F22-C22</f>
        <v>0</v>
      </c>
      <c r="E22" s="278">
        <f>B22</f>
        <v>0</v>
      </c>
      <c r="F22" s="807">
        <f>ROUND(E22,2)</f>
        <v>0</v>
      </c>
      <c r="G22" s="808">
        <f>I22-F22</f>
        <v>0</v>
      </c>
      <c r="H22" s="809">
        <f>E22</f>
        <v>0</v>
      </c>
      <c r="I22" s="810">
        <f>ROUND(H22,2)</f>
        <v>0</v>
      </c>
      <c r="J22" s="790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</row>
    <row r="23" spans="1:42" s="58" customFormat="1" ht="25.5" customHeight="1" thickBot="1">
      <c r="A23" s="28" t="str">
        <f>'Avenant Total'!A23</f>
        <v>Sous-total Frais de voyage et de sejour</v>
      </c>
      <c r="B23" s="523">
        <f>SUM(B20:B22)</f>
        <v>0</v>
      </c>
      <c r="C23" s="540">
        <f aca="true" t="shared" si="0" ref="C23:I23">SUM(C20:C22)</f>
        <v>0</v>
      </c>
      <c r="D23" s="524">
        <f>SUM(D20:D22)</f>
        <v>0</v>
      </c>
      <c r="E23" s="200">
        <f t="shared" si="0"/>
        <v>0</v>
      </c>
      <c r="F23" s="201">
        <f t="shared" si="0"/>
        <v>0</v>
      </c>
      <c r="G23" s="196">
        <f t="shared" si="0"/>
        <v>0</v>
      </c>
      <c r="H23" s="201">
        <f t="shared" si="0"/>
        <v>0</v>
      </c>
      <c r="I23" s="143">
        <f t="shared" si="0"/>
        <v>0</v>
      </c>
      <c r="J23" s="811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</row>
    <row r="24" spans="1:42" s="64" customFormat="1" ht="25.5" customHeight="1" thickBot="1">
      <c r="A24" s="525" t="str">
        <f>'Avenant Total'!A24</f>
        <v>3. Infrastructures</v>
      </c>
      <c r="B24" s="812"/>
      <c r="C24" s="812"/>
      <c r="D24" s="708"/>
      <c r="E24" s="246"/>
      <c r="F24" s="737"/>
      <c r="G24" s="737"/>
      <c r="H24" s="737"/>
      <c r="I24" s="246"/>
      <c r="J24" s="81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</row>
    <row r="25" spans="1:42" s="58" customFormat="1" ht="25.5" customHeight="1">
      <c r="A25" s="113" t="str">
        <f>'Avenant Total'!A25</f>
        <v>Travaux</v>
      </c>
      <c r="B25" s="310">
        <v>0</v>
      </c>
      <c r="C25" s="311">
        <f>ROUND(B25,2)</f>
        <v>0</v>
      </c>
      <c r="D25" s="256">
        <f>F25-C25</f>
        <v>0</v>
      </c>
      <c r="E25" s="814">
        <f>B25</f>
        <v>0</v>
      </c>
      <c r="F25" s="815">
        <f>ROUND(E25,2)</f>
        <v>0</v>
      </c>
      <c r="G25" s="816">
        <f>I25-F25</f>
        <v>0</v>
      </c>
      <c r="H25" s="817">
        <f>E25</f>
        <v>0</v>
      </c>
      <c r="I25" s="771">
        <f>ROUND(H25,2)</f>
        <v>0</v>
      </c>
      <c r="J25" s="790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</row>
    <row r="26" spans="1:42" s="58" customFormat="1" ht="25.5" customHeight="1" thickBot="1">
      <c r="A26" s="113" t="str">
        <f>'Avenant Total'!A26</f>
        <v>Autre investissement</v>
      </c>
      <c r="B26" s="312">
        <v>0</v>
      </c>
      <c r="C26" s="309">
        <f>ROUND(B26,2)</f>
        <v>0</v>
      </c>
      <c r="D26" s="257">
        <f>F26-C26</f>
        <v>0</v>
      </c>
      <c r="E26" s="818">
        <f>B26</f>
        <v>0</v>
      </c>
      <c r="F26" s="819">
        <f>ROUND(E26,2)</f>
        <v>0</v>
      </c>
      <c r="G26" s="781">
        <f>I26-F26</f>
        <v>0</v>
      </c>
      <c r="H26" s="820">
        <f>E26</f>
        <v>0</v>
      </c>
      <c r="I26" s="782">
        <f>ROUND(H26,2)</f>
        <v>0</v>
      </c>
      <c r="J26" s="790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</row>
    <row r="27" spans="1:42" s="58" customFormat="1" ht="25.5" customHeight="1" thickBot="1">
      <c r="A27" s="28" t="str">
        <f>'Avenant Total'!A27</f>
        <v>Sous-total Infrastructures</v>
      </c>
      <c r="B27" s="523">
        <f aca="true" t="shared" si="1" ref="B27:I27">SUM(B25:B26)</f>
        <v>0</v>
      </c>
      <c r="C27" s="540">
        <f t="shared" si="1"/>
        <v>0</v>
      </c>
      <c r="D27" s="526">
        <f t="shared" si="1"/>
        <v>0</v>
      </c>
      <c r="E27" s="527">
        <f t="shared" si="1"/>
        <v>0</v>
      </c>
      <c r="F27" s="202">
        <f t="shared" si="1"/>
        <v>0</v>
      </c>
      <c r="G27" s="223">
        <f t="shared" si="1"/>
        <v>0</v>
      </c>
      <c r="H27" s="202">
        <f t="shared" si="1"/>
        <v>0</v>
      </c>
      <c r="I27" s="202">
        <f t="shared" si="1"/>
        <v>0</v>
      </c>
      <c r="J27" s="821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</row>
    <row r="28" spans="1:42" s="64" customFormat="1" ht="25.5" customHeight="1" thickBot="1">
      <c r="A28" s="525" t="str">
        <f>'Avenant Total'!A28</f>
        <v>4. Equipement et fournitures</v>
      </c>
      <c r="B28" s="812"/>
      <c r="C28" s="812"/>
      <c r="D28" s="708"/>
      <c r="E28" s="709"/>
      <c r="F28" s="737"/>
      <c r="G28" s="737"/>
      <c r="H28" s="708"/>
      <c r="I28" s="709"/>
      <c r="J28" s="81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</row>
    <row r="29" spans="1:42" s="58" customFormat="1" ht="25.5" customHeight="1">
      <c r="A29" s="113" t="str">
        <f>'Avenant Total'!A29</f>
        <v>Matériel informatique et logiciel</v>
      </c>
      <c r="B29" s="310">
        <v>0</v>
      </c>
      <c r="C29" s="311">
        <f>ROUND(B29,2)</f>
        <v>0</v>
      </c>
      <c r="D29" s="256">
        <f>F29-C29</f>
        <v>0</v>
      </c>
      <c r="E29" s="822">
        <f>B29</f>
        <v>0</v>
      </c>
      <c r="F29" s="823">
        <f>ROUND(E29,2)</f>
        <v>0</v>
      </c>
      <c r="G29" s="824">
        <f>I29-F29</f>
        <v>0</v>
      </c>
      <c r="H29" s="825">
        <f>E29</f>
        <v>0</v>
      </c>
      <c r="I29" s="826">
        <f>ROUND(H29,2)</f>
        <v>0</v>
      </c>
      <c r="J29" s="827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:42" s="58" customFormat="1" ht="25.5" customHeight="1">
      <c r="A30" s="113" t="str">
        <f>'Avenant Total'!A30</f>
        <v>Machines, outils, pièces détachées/matériel</v>
      </c>
      <c r="B30" s="306">
        <v>0</v>
      </c>
      <c r="C30" s="307">
        <f>ROUND(B30,2)</f>
        <v>0</v>
      </c>
      <c r="D30" s="257">
        <f>F30-C30</f>
        <v>0</v>
      </c>
      <c r="E30" s="828">
        <f>B30</f>
        <v>0</v>
      </c>
      <c r="F30" s="823">
        <f>ROUND(E30,2)</f>
        <v>0</v>
      </c>
      <c r="G30" s="829">
        <f>I30-F30</f>
        <v>0</v>
      </c>
      <c r="H30" s="830">
        <f>E30</f>
        <v>0</v>
      </c>
      <c r="I30" s="831">
        <f>ROUND(H30,2)</f>
        <v>0</v>
      </c>
      <c r="J30" s="832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1" spans="1:42" s="58" customFormat="1" ht="25.5" customHeight="1">
      <c r="A31" s="113" t="str">
        <f>'Avenant Total'!A31</f>
        <v>Location equipement</v>
      </c>
      <c r="B31" s="306">
        <v>0</v>
      </c>
      <c r="C31" s="307">
        <f>ROUND(B31,2)</f>
        <v>0</v>
      </c>
      <c r="D31" s="257">
        <f>F31-C31</f>
        <v>0</v>
      </c>
      <c r="E31" s="828">
        <f>B31</f>
        <v>0</v>
      </c>
      <c r="F31" s="823">
        <f>ROUND(E31,2)</f>
        <v>0</v>
      </c>
      <c r="G31" s="833">
        <f>I31-F31</f>
        <v>0</v>
      </c>
      <c r="H31" s="830">
        <f>E31</f>
        <v>0</v>
      </c>
      <c r="I31" s="831">
        <f>ROUND(H31,2)</f>
        <v>0</v>
      </c>
      <c r="J31" s="832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</row>
    <row r="32" spans="1:42" s="58" customFormat="1" ht="25.5" customHeight="1">
      <c r="A32" s="113" t="str">
        <f>'Avenant Total'!A32</f>
        <v>Consommables</v>
      </c>
      <c r="B32" s="306">
        <v>0</v>
      </c>
      <c r="C32" s="307">
        <f>ROUND(B32,2)</f>
        <v>0</v>
      </c>
      <c r="D32" s="257">
        <f>F32-C32</f>
        <v>0</v>
      </c>
      <c r="E32" s="828">
        <f>B32</f>
        <v>0</v>
      </c>
      <c r="F32" s="823">
        <f>ROUND(E32,2)</f>
        <v>0</v>
      </c>
      <c r="G32" s="833">
        <f>I32-F32</f>
        <v>0</v>
      </c>
      <c r="H32" s="830">
        <f>E32</f>
        <v>0</v>
      </c>
      <c r="I32" s="831">
        <f>ROUND(H32,2)</f>
        <v>0</v>
      </c>
      <c r="J32" s="832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s="58" customFormat="1" ht="25.5" customHeight="1" thickBot="1">
      <c r="A33" s="113" t="str">
        <f>'Avenant Total'!A33</f>
        <v>Autre équipement ou fourniture</v>
      </c>
      <c r="B33" s="312">
        <v>0</v>
      </c>
      <c r="C33" s="309">
        <f>ROUND(B33,2)</f>
        <v>0</v>
      </c>
      <c r="D33" s="257">
        <f>F33-C33</f>
        <v>0</v>
      </c>
      <c r="E33" s="828">
        <f>B33</f>
        <v>0</v>
      </c>
      <c r="F33" s="834">
        <f>ROUND(E33,2)</f>
        <v>0</v>
      </c>
      <c r="G33" s="835">
        <f>I33-F33</f>
        <v>0</v>
      </c>
      <c r="H33" s="836">
        <f>E33</f>
        <v>0</v>
      </c>
      <c r="I33" s="837">
        <f>ROUND(H33,2)</f>
        <v>0</v>
      </c>
      <c r="J33" s="832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s="58" customFormat="1" ht="25.5" customHeight="1" thickBot="1">
      <c r="A34" s="28" t="str">
        <f>'Avenant Total'!A34</f>
        <v>Sous-total Equipement et fournitures</v>
      </c>
      <c r="B34" s="528">
        <f aca="true" t="shared" si="2" ref="B34:I34">SUM(B29:B33)</f>
        <v>0</v>
      </c>
      <c r="C34" s="541">
        <f t="shared" si="2"/>
        <v>0</v>
      </c>
      <c r="D34" s="526">
        <f t="shared" si="2"/>
        <v>0</v>
      </c>
      <c r="E34" s="134">
        <f t="shared" si="2"/>
        <v>0</v>
      </c>
      <c r="F34" s="200">
        <f t="shared" si="2"/>
        <v>0</v>
      </c>
      <c r="G34" s="196">
        <f t="shared" si="2"/>
        <v>0</v>
      </c>
      <c r="H34" s="201">
        <f t="shared" si="2"/>
        <v>0</v>
      </c>
      <c r="I34" s="143">
        <f t="shared" si="2"/>
        <v>0</v>
      </c>
      <c r="J34" s="811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s="64" customFormat="1" ht="25.5" customHeight="1" thickBot="1">
      <c r="A35" s="525" t="str">
        <f>'Avenant Total'!A35</f>
        <v>5. Couts des services</v>
      </c>
      <c r="B35" s="812"/>
      <c r="C35" s="812"/>
      <c r="D35" s="708"/>
      <c r="E35" s="709"/>
      <c r="F35" s="737"/>
      <c r="G35" s="737"/>
      <c r="H35" s="708"/>
      <c r="I35" s="709"/>
      <c r="J35" s="81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</row>
    <row r="36" spans="1:42" s="58" customFormat="1" ht="25.5" customHeight="1">
      <c r="A36" s="113" t="str">
        <f>'Avenant Total'!A36</f>
        <v>Experts externes</v>
      </c>
      <c r="B36" s="310">
        <v>0</v>
      </c>
      <c r="C36" s="311">
        <f>ROUND(B36,2)</f>
        <v>0</v>
      </c>
      <c r="D36" s="256">
        <f>F36-C36</f>
        <v>0</v>
      </c>
      <c r="E36" s="838">
        <f aca="true" t="shared" si="3" ref="E36:E43">B36</f>
        <v>0</v>
      </c>
      <c r="F36" s="823">
        <f>ROUND(E36,2)</f>
        <v>0</v>
      </c>
      <c r="G36" s="839">
        <f aca="true" t="shared" si="4" ref="G36:G43">I36-F36</f>
        <v>0</v>
      </c>
      <c r="H36" s="825">
        <f aca="true" t="shared" si="5" ref="H36:H43">E36</f>
        <v>0</v>
      </c>
      <c r="I36" s="826">
        <f>ROUND(H36,2)</f>
        <v>0</v>
      </c>
      <c r="J36" s="832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s="58" customFormat="1" ht="25.5" customHeight="1">
      <c r="A37" s="113" t="str">
        <f>'Avenant Total'!A37</f>
        <v>Publications, études, recherche</v>
      </c>
      <c r="B37" s="306">
        <v>0</v>
      </c>
      <c r="C37" s="307">
        <f>ROUND(B37,2)</f>
        <v>0</v>
      </c>
      <c r="D37" s="257">
        <f aca="true" t="shared" si="6" ref="D37:D43">F37-C37</f>
        <v>0</v>
      </c>
      <c r="E37" s="840">
        <f t="shared" si="3"/>
        <v>0</v>
      </c>
      <c r="F37" s="823">
        <f>ROUND(E37,2)</f>
        <v>0</v>
      </c>
      <c r="G37" s="833">
        <f t="shared" si="4"/>
        <v>0</v>
      </c>
      <c r="H37" s="830">
        <f t="shared" si="5"/>
        <v>0</v>
      </c>
      <c r="I37" s="831">
        <f>ROUND(H37,2)</f>
        <v>0</v>
      </c>
      <c r="J37" s="832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s="58" customFormat="1" ht="25.5" customHeight="1">
      <c r="A38" s="113" t="str">
        <f>'Avenant Total'!A38</f>
        <v>Coûts de la vérification de dépenses</v>
      </c>
      <c r="B38" s="306">
        <v>0</v>
      </c>
      <c r="C38" s="307">
        <f aca="true" t="shared" si="7" ref="C38:C43">ROUND(B38,2)</f>
        <v>0</v>
      </c>
      <c r="D38" s="257">
        <f t="shared" si="6"/>
        <v>0</v>
      </c>
      <c r="E38" s="840">
        <f t="shared" si="3"/>
        <v>0</v>
      </c>
      <c r="F38" s="823">
        <f aca="true" t="shared" si="8" ref="F38:F43">ROUND(E38,2)</f>
        <v>0</v>
      </c>
      <c r="G38" s="833">
        <f t="shared" si="4"/>
        <v>0</v>
      </c>
      <c r="H38" s="830">
        <f t="shared" si="5"/>
        <v>0</v>
      </c>
      <c r="I38" s="831">
        <f aca="true" t="shared" si="9" ref="I38:I43">ROUND(H38,2)</f>
        <v>0</v>
      </c>
      <c r="J38" s="832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 s="58" customFormat="1" ht="25.5" customHeight="1">
      <c r="A39" s="113" t="str">
        <f>'Avenant Total'!A39</f>
        <v>Traduction, interprètes</v>
      </c>
      <c r="B39" s="306">
        <v>0</v>
      </c>
      <c r="C39" s="307">
        <f t="shared" si="7"/>
        <v>0</v>
      </c>
      <c r="D39" s="257">
        <f t="shared" si="6"/>
        <v>0</v>
      </c>
      <c r="E39" s="840">
        <f t="shared" si="3"/>
        <v>0</v>
      </c>
      <c r="F39" s="823">
        <f t="shared" si="8"/>
        <v>0</v>
      </c>
      <c r="G39" s="833">
        <f t="shared" si="4"/>
        <v>0</v>
      </c>
      <c r="H39" s="830">
        <f t="shared" si="5"/>
        <v>0</v>
      </c>
      <c r="I39" s="831">
        <f t="shared" si="9"/>
        <v>0</v>
      </c>
      <c r="J39" s="779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s="58" customFormat="1" ht="33" customHeight="1">
      <c r="A40" s="113" t="str">
        <f>'Avenant Total'!A40</f>
        <v>Services financiers éligibles (coûts de la garantie bancaire, etc.)</v>
      </c>
      <c r="B40" s="306">
        <v>0</v>
      </c>
      <c r="C40" s="307">
        <f t="shared" si="7"/>
        <v>0</v>
      </c>
      <c r="D40" s="257">
        <f t="shared" si="6"/>
        <v>0</v>
      </c>
      <c r="E40" s="840">
        <f t="shared" si="3"/>
        <v>0</v>
      </c>
      <c r="F40" s="823">
        <f t="shared" si="8"/>
        <v>0</v>
      </c>
      <c r="G40" s="833">
        <f t="shared" si="4"/>
        <v>0</v>
      </c>
      <c r="H40" s="830">
        <f t="shared" si="5"/>
        <v>0</v>
      </c>
      <c r="I40" s="831">
        <f t="shared" si="9"/>
        <v>0</v>
      </c>
      <c r="J40" s="841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s="58" customFormat="1" ht="25.5" customHeight="1">
      <c r="A41" s="113" t="str">
        <f>'Avenant Total'!A41</f>
        <v>Coûts des conférences/séminaires</v>
      </c>
      <c r="B41" s="306">
        <v>0</v>
      </c>
      <c r="C41" s="307">
        <f t="shared" si="7"/>
        <v>0</v>
      </c>
      <c r="D41" s="257">
        <f>F41-C41</f>
        <v>0</v>
      </c>
      <c r="E41" s="840">
        <f t="shared" si="3"/>
        <v>0</v>
      </c>
      <c r="F41" s="823">
        <f t="shared" si="8"/>
        <v>0</v>
      </c>
      <c r="G41" s="842">
        <f t="shared" si="4"/>
        <v>0</v>
      </c>
      <c r="H41" s="830">
        <f t="shared" si="5"/>
        <v>0</v>
      </c>
      <c r="I41" s="831">
        <f t="shared" si="9"/>
        <v>0</v>
      </c>
      <c r="J41" s="779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s="58" customFormat="1" ht="25.5" customHeight="1">
      <c r="A42" s="113" t="str">
        <f>'Avenant Total'!A42</f>
        <v>Actions de visibilité</v>
      </c>
      <c r="B42" s="306">
        <v>0</v>
      </c>
      <c r="C42" s="307">
        <f t="shared" si="7"/>
        <v>0</v>
      </c>
      <c r="D42" s="257">
        <f t="shared" si="6"/>
        <v>0</v>
      </c>
      <c r="E42" s="840">
        <f t="shared" si="3"/>
        <v>0</v>
      </c>
      <c r="F42" s="823">
        <f t="shared" si="8"/>
        <v>0</v>
      </c>
      <c r="G42" s="829">
        <f t="shared" si="4"/>
        <v>0</v>
      </c>
      <c r="H42" s="830">
        <f t="shared" si="5"/>
        <v>0</v>
      </c>
      <c r="I42" s="831">
        <f t="shared" si="9"/>
        <v>0</v>
      </c>
      <c r="J42" s="832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1:42" s="58" customFormat="1" ht="25.5" customHeight="1" thickBot="1">
      <c r="A43" s="113" t="str">
        <f>'Avenant Total'!A43</f>
        <v>Autre service sous-traité</v>
      </c>
      <c r="B43" s="312">
        <v>0</v>
      </c>
      <c r="C43" s="309">
        <f t="shared" si="7"/>
        <v>0</v>
      </c>
      <c r="D43" s="257">
        <f t="shared" si="6"/>
        <v>0</v>
      </c>
      <c r="E43" s="843">
        <f t="shared" si="3"/>
        <v>0</v>
      </c>
      <c r="F43" s="834">
        <f t="shared" si="8"/>
        <v>0</v>
      </c>
      <c r="G43" s="835">
        <f t="shared" si="4"/>
        <v>0</v>
      </c>
      <c r="H43" s="836">
        <f t="shared" si="5"/>
        <v>0</v>
      </c>
      <c r="I43" s="837">
        <f t="shared" si="9"/>
        <v>0</v>
      </c>
      <c r="J43" s="841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1:42" s="58" customFormat="1" ht="25.5" customHeight="1" thickBot="1">
      <c r="A44" s="28" t="str">
        <f>'Avenant Total'!A44</f>
        <v>Sous-total Services sous-traités</v>
      </c>
      <c r="B44" s="523">
        <f aca="true" t="shared" si="10" ref="B44:I44">SUM(B36:B43)</f>
        <v>0</v>
      </c>
      <c r="C44" s="540">
        <f t="shared" si="10"/>
        <v>0</v>
      </c>
      <c r="D44" s="526">
        <f>SUM(D36:D43)</f>
        <v>0</v>
      </c>
      <c r="E44" s="142">
        <f>SUM(E36:E43)</f>
        <v>0</v>
      </c>
      <c r="F44" s="201">
        <f t="shared" si="10"/>
        <v>0</v>
      </c>
      <c r="G44" s="196">
        <f t="shared" si="10"/>
        <v>0</v>
      </c>
      <c r="H44" s="201">
        <f t="shared" si="10"/>
        <v>0</v>
      </c>
      <c r="I44" s="143">
        <f t="shared" si="10"/>
        <v>0</v>
      </c>
      <c r="J44" s="811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 s="64" customFormat="1" ht="25.5" customHeight="1" thickBot="1">
      <c r="A45" s="525" t="str">
        <f>'Avenant Total'!A45</f>
        <v>6. Autres couts</v>
      </c>
      <c r="B45" s="812"/>
      <c r="C45" s="812"/>
      <c r="D45" s="708"/>
      <c r="E45" s="709"/>
      <c r="F45" s="708"/>
      <c r="G45" s="737"/>
      <c r="H45" s="708"/>
      <c r="I45" s="709"/>
      <c r="J45" s="81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:42" s="58" customFormat="1" ht="25.5" customHeight="1">
      <c r="A46" s="113" t="str">
        <f>'Avenant Total'!A46</f>
        <v>Subvention en cascade</v>
      </c>
      <c r="B46" s="313">
        <v>0</v>
      </c>
      <c r="C46" s="314">
        <f>ROUND(B46,2)</f>
        <v>0</v>
      </c>
      <c r="D46" s="256">
        <f>F46-C46</f>
        <v>0</v>
      </c>
      <c r="E46" s="822">
        <f>B46</f>
        <v>0</v>
      </c>
      <c r="F46" s="844">
        <f>ROUND(E46,2)</f>
        <v>0</v>
      </c>
      <c r="G46" s="845">
        <f>I46-F46</f>
        <v>0</v>
      </c>
      <c r="H46" s="846">
        <f>E46</f>
        <v>0</v>
      </c>
      <c r="I46" s="847">
        <f>ROUND(H46,2)</f>
        <v>0</v>
      </c>
      <c r="J46" s="832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 s="58" customFormat="1" ht="25.5" customHeight="1" thickBot="1">
      <c r="A47" s="113" t="str">
        <f>'Avenant Total'!A47</f>
        <v>Autres couts</v>
      </c>
      <c r="B47" s="312">
        <v>0</v>
      </c>
      <c r="C47" s="315">
        <f>ROUND(B47,2)</f>
        <v>0</v>
      </c>
      <c r="D47" s="263">
        <v>0</v>
      </c>
      <c r="E47" s="843">
        <f>B47</f>
        <v>0</v>
      </c>
      <c r="F47" s="848">
        <f>ROUND(E47,2)</f>
        <v>0</v>
      </c>
      <c r="G47" s="849">
        <f>I47-F47</f>
        <v>0</v>
      </c>
      <c r="H47" s="850">
        <f>E47</f>
        <v>0</v>
      </c>
      <c r="I47" s="851">
        <f>ROUND(H47,2)</f>
        <v>0</v>
      </c>
      <c r="J47" s="832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1:42" s="58" customFormat="1" ht="25.5" customHeight="1" thickBot="1">
      <c r="A48" s="520" t="s">
        <v>10</v>
      </c>
      <c r="B48" s="316">
        <f aca="true" t="shared" si="11" ref="B48:I48">SUM(B46:B47)</f>
        <v>0</v>
      </c>
      <c r="C48" s="317">
        <f t="shared" si="11"/>
        <v>0</v>
      </c>
      <c r="D48" s="144">
        <f>D46+D47</f>
        <v>0</v>
      </c>
      <c r="E48" s="252">
        <f t="shared" si="11"/>
        <v>0</v>
      </c>
      <c r="F48" s="852">
        <f t="shared" si="11"/>
        <v>0</v>
      </c>
      <c r="G48" s="88">
        <f t="shared" si="11"/>
        <v>0</v>
      </c>
      <c r="H48" s="852">
        <f>SUM(H46:H47)</f>
        <v>0</v>
      </c>
      <c r="I48" s="852">
        <f t="shared" si="11"/>
        <v>0</v>
      </c>
      <c r="J48" s="853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1:63" ht="34.5" customHeight="1">
      <c r="A49" s="530" t="s">
        <v>90</v>
      </c>
      <c r="B49" s="318">
        <f>B48+B44+B34+B27+B23+B18</f>
        <v>0</v>
      </c>
      <c r="C49" s="319">
        <f>C48+C44+C34+C27+C23+C18</f>
        <v>0</v>
      </c>
      <c r="D49" s="233">
        <f>F49-C49</f>
        <v>0</v>
      </c>
      <c r="E49" s="234">
        <f>E44+E48+E34+E27+E23+E18</f>
        <v>0</v>
      </c>
      <c r="F49" s="854">
        <f>F48+F44+F34+F27+F23+F18</f>
        <v>0</v>
      </c>
      <c r="G49" s="233">
        <f>I49-F49</f>
        <v>0</v>
      </c>
      <c r="H49" s="855"/>
      <c r="I49" s="856">
        <f>I48+I44+I34+I27+I23+I18</f>
        <v>0</v>
      </c>
      <c r="J49" s="857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spans="1:63" ht="25.5" customHeight="1" thickBot="1">
      <c r="A50" s="531" t="s">
        <v>91</v>
      </c>
      <c r="B50" s="320"/>
      <c r="C50" s="321"/>
      <c r="D50" s="124"/>
      <c r="E50" s="765" t="e">
        <f>+F50/(F49-F27)</f>
        <v>#DIV/0!</v>
      </c>
      <c r="F50" s="858"/>
      <c r="G50" s="859"/>
      <c r="H50" s="860" t="e">
        <f>+I50/(I49-I27)</f>
        <v>#DIV/0!</v>
      </c>
      <c r="I50" s="861"/>
      <c r="J50" s="1150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</row>
    <row r="51" spans="1:63" ht="25.5" customHeight="1" thickBot="1">
      <c r="A51" s="532" t="s">
        <v>92</v>
      </c>
      <c r="B51" s="322">
        <f>SUM(B49:B50)</f>
        <v>0</v>
      </c>
      <c r="C51" s="323">
        <f>SUM(C49:C50)</f>
        <v>0</v>
      </c>
      <c r="D51" s="125">
        <f>F51-C51</f>
        <v>0</v>
      </c>
      <c r="E51" s="77"/>
      <c r="F51" s="862">
        <f>F49+F50</f>
        <v>0</v>
      </c>
      <c r="G51" s="125">
        <f>I51-F51</f>
        <v>0</v>
      </c>
      <c r="H51" s="863"/>
      <c r="I51" s="864">
        <f>I49+I50</f>
        <v>0</v>
      </c>
      <c r="J51" s="1151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</row>
    <row r="52" spans="1:42" s="58" customFormat="1" ht="12.75">
      <c r="A52" s="78"/>
      <c r="B52" s="764" t="e">
        <f>+C50/(C49-C27)</f>
        <v>#DIV/0!</v>
      </c>
      <c r="C52" s="45"/>
      <c r="D52" s="79"/>
      <c r="E52" s="79"/>
      <c r="F52" s="79"/>
      <c r="G52" s="79"/>
      <c r="H52" s="45"/>
      <c r="I52" s="45"/>
      <c r="J52" s="44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</row>
    <row r="53" spans="1:42" s="58" customFormat="1" ht="12.75">
      <c r="A53" s="78"/>
      <c r="B53" s="45"/>
      <c r="C53" s="45"/>
      <c r="D53" s="45"/>
      <c r="E53" s="79"/>
      <c r="F53" s="79"/>
      <c r="G53" s="79"/>
      <c r="H53" s="45"/>
      <c r="I53" s="45"/>
      <c r="J53" s="44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</row>
    <row r="54" spans="1:42" s="58" customFormat="1" ht="12.75">
      <c r="A54" s="78"/>
      <c r="B54" s="45"/>
      <c r="C54" s="45"/>
      <c r="D54" s="79"/>
      <c r="E54" s="79"/>
      <c r="F54" s="79"/>
      <c r="G54" s="79"/>
      <c r="H54" s="45"/>
      <c r="I54" s="45"/>
      <c r="J54" s="44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</row>
    <row r="55" spans="1:42" s="58" customFormat="1" ht="12.75">
      <c r="A55" s="78"/>
      <c r="B55" s="45"/>
      <c r="C55" s="80"/>
      <c r="D55" s="79"/>
      <c r="E55" s="79"/>
      <c r="F55" s="79"/>
      <c r="G55" s="79"/>
      <c r="H55" s="45"/>
      <c r="I55" s="45"/>
      <c r="J55" s="44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</row>
    <row r="56" spans="1:42" s="58" customFormat="1" ht="12.75">
      <c r="A56" s="78"/>
      <c r="B56" s="45"/>
      <c r="C56" s="45"/>
      <c r="D56" s="79"/>
      <c r="E56" s="79"/>
      <c r="F56" s="79"/>
      <c r="G56" s="79"/>
      <c r="H56" s="45"/>
      <c r="I56" s="45"/>
      <c r="J56" s="44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</row>
    <row r="57" spans="1:42" s="58" customFormat="1" ht="12.75">
      <c r="A57" s="78"/>
      <c r="B57" s="45"/>
      <c r="C57" s="45"/>
      <c r="D57" s="79"/>
      <c r="E57" s="79"/>
      <c r="F57" s="79"/>
      <c r="G57" s="79"/>
      <c r="H57" s="45"/>
      <c r="I57" s="45"/>
      <c r="J57" s="44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</row>
    <row r="58" spans="1:42" s="58" customFormat="1" ht="12.75">
      <c r="A58" s="78"/>
      <c r="B58" s="45"/>
      <c r="C58" s="45"/>
      <c r="D58" s="79"/>
      <c r="E58" s="79"/>
      <c r="F58" s="79"/>
      <c r="G58" s="79"/>
      <c r="H58" s="45"/>
      <c r="I58" s="45"/>
      <c r="J58" s="44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1:42" s="58" customFormat="1" ht="12.75">
      <c r="A59" s="78"/>
      <c r="B59" s="45"/>
      <c r="C59" s="45"/>
      <c r="D59" s="79"/>
      <c r="E59" s="79"/>
      <c r="F59" s="79"/>
      <c r="G59" s="79"/>
      <c r="H59" s="45"/>
      <c r="I59" s="45"/>
      <c r="J59" s="44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s="58" customFormat="1" ht="12.75">
      <c r="A60" s="78"/>
      <c r="B60" s="45"/>
      <c r="C60" s="45"/>
      <c r="D60" s="79"/>
      <c r="E60" s="79"/>
      <c r="F60" s="79"/>
      <c r="G60" s="79"/>
      <c r="H60" s="45"/>
      <c r="I60" s="45"/>
      <c r="J60" s="44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s="58" customFormat="1" ht="12.75">
      <c r="A61" s="78"/>
      <c r="B61" s="45"/>
      <c r="C61" s="45"/>
      <c r="D61" s="79"/>
      <c r="E61" s="79"/>
      <c r="F61" s="79"/>
      <c r="G61" s="79"/>
      <c r="H61" s="45"/>
      <c r="I61" s="45"/>
      <c r="J61" s="44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</row>
    <row r="62" spans="1:42" s="58" customFormat="1" ht="12.75">
      <c r="A62" s="78"/>
      <c r="B62" s="45"/>
      <c r="C62" s="45"/>
      <c r="D62" s="79"/>
      <c r="E62" s="79"/>
      <c r="F62" s="79"/>
      <c r="G62" s="79"/>
      <c r="H62" s="45"/>
      <c r="I62" s="45"/>
      <c r="J62" s="44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</row>
    <row r="63" spans="1:42" s="58" customFormat="1" ht="12.75">
      <c r="A63" s="78"/>
      <c r="B63" s="45"/>
      <c r="C63" s="45"/>
      <c r="D63" s="79"/>
      <c r="E63" s="79"/>
      <c r="F63" s="79"/>
      <c r="G63" s="79"/>
      <c r="H63" s="45"/>
      <c r="I63" s="45"/>
      <c r="J63" s="81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</row>
    <row r="64" spans="1:42" s="58" customFormat="1" ht="12.75">
      <c r="A64" s="78"/>
      <c r="B64" s="45"/>
      <c r="C64" s="45"/>
      <c r="D64" s="79"/>
      <c r="E64" s="79"/>
      <c r="F64" s="79"/>
      <c r="G64" s="79"/>
      <c r="H64" s="45"/>
      <c r="I64" s="45"/>
      <c r="J64" s="44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1:42" s="58" customFormat="1" ht="12.75">
      <c r="A65" s="78"/>
      <c r="B65" s="45"/>
      <c r="C65" s="45"/>
      <c r="D65" s="79"/>
      <c r="E65" s="79"/>
      <c r="F65" s="79"/>
      <c r="G65" s="79"/>
      <c r="H65" s="45"/>
      <c r="I65" s="45"/>
      <c r="J65" s="44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</row>
    <row r="66" spans="1:42" s="58" customFormat="1" ht="12.75">
      <c r="A66" s="78"/>
      <c r="B66" s="45"/>
      <c r="C66" s="45"/>
      <c r="D66" s="79"/>
      <c r="E66" s="79"/>
      <c r="F66" s="79"/>
      <c r="G66" s="79"/>
      <c r="H66" s="45"/>
      <c r="I66" s="45"/>
      <c r="J66" s="44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1:42" s="58" customFormat="1" ht="12.75">
      <c r="A67" s="78"/>
      <c r="B67" s="45"/>
      <c r="C67" s="45"/>
      <c r="D67" s="79"/>
      <c r="E67" s="79"/>
      <c r="F67" s="79"/>
      <c r="G67" s="79"/>
      <c r="H67" s="45"/>
      <c r="I67" s="45"/>
      <c r="J67" s="44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</row>
    <row r="68" spans="1:42" s="58" customFormat="1" ht="12.75">
      <c r="A68" s="78"/>
      <c r="B68" s="45"/>
      <c r="C68" s="45"/>
      <c r="D68" s="79"/>
      <c r="E68" s="79"/>
      <c r="F68" s="79"/>
      <c r="G68" s="79"/>
      <c r="H68" s="45"/>
      <c r="I68" s="45"/>
      <c r="J68" s="44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</row>
    <row r="69" spans="1:42" s="58" customFormat="1" ht="12.75">
      <c r="A69" s="78"/>
      <c r="B69" s="45"/>
      <c r="C69" s="45"/>
      <c r="D69" s="79"/>
      <c r="E69" s="79"/>
      <c r="F69" s="79"/>
      <c r="G69" s="79"/>
      <c r="H69" s="45"/>
      <c r="I69" s="45"/>
      <c r="J69" s="44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</row>
    <row r="70" spans="1:42" s="58" customFormat="1" ht="12.75">
      <c r="A70" s="78"/>
      <c r="B70" s="45"/>
      <c r="C70" s="45"/>
      <c r="D70" s="79"/>
      <c r="E70" s="79"/>
      <c r="F70" s="79"/>
      <c r="G70" s="79"/>
      <c r="H70" s="45"/>
      <c r="I70" s="45"/>
      <c r="J70" s="44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</row>
    <row r="71" spans="1:42" s="58" customFormat="1" ht="12.75">
      <c r="A71" s="78"/>
      <c r="B71" s="45"/>
      <c r="C71" s="45"/>
      <c r="D71" s="79"/>
      <c r="E71" s="79"/>
      <c r="F71" s="79"/>
      <c r="G71" s="79"/>
      <c r="H71" s="45"/>
      <c r="I71" s="45"/>
      <c r="J71" s="44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</row>
    <row r="72" spans="1:42" s="58" customFormat="1" ht="12.75">
      <c r="A72" s="78"/>
      <c r="B72" s="45"/>
      <c r="C72" s="45"/>
      <c r="D72" s="79"/>
      <c r="E72" s="79"/>
      <c r="F72" s="79"/>
      <c r="G72" s="79"/>
      <c r="H72" s="45"/>
      <c r="I72" s="45"/>
      <c r="J72" s="44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</row>
    <row r="73" spans="1:42" s="58" customFormat="1" ht="12.75">
      <c r="A73" s="78"/>
      <c r="B73" s="45"/>
      <c r="C73" s="45"/>
      <c r="D73" s="79"/>
      <c r="E73" s="79"/>
      <c r="F73" s="79"/>
      <c r="G73" s="79"/>
      <c r="H73" s="45"/>
      <c r="I73" s="45"/>
      <c r="J73" s="44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</row>
    <row r="74" spans="1:42" s="58" customFormat="1" ht="12.75">
      <c r="A74" s="78"/>
      <c r="B74" s="45"/>
      <c r="C74" s="45"/>
      <c r="D74" s="79"/>
      <c r="E74" s="79"/>
      <c r="F74" s="79"/>
      <c r="G74" s="79"/>
      <c r="H74" s="45"/>
      <c r="I74" s="45"/>
      <c r="J74" s="44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</row>
    <row r="75" spans="1:42" s="58" customFormat="1" ht="12.75">
      <c r="A75" s="78"/>
      <c r="B75" s="45"/>
      <c r="C75" s="45"/>
      <c r="D75" s="79"/>
      <c r="E75" s="79"/>
      <c r="F75" s="79"/>
      <c r="G75" s="79"/>
      <c r="H75" s="45"/>
      <c r="I75" s="45"/>
      <c r="J75" s="44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</row>
    <row r="76" spans="1:42" s="58" customFormat="1" ht="12.75">
      <c r="A76" s="78"/>
      <c r="B76" s="45"/>
      <c r="C76" s="45"/>
      <c r="D76" s="79"/>
      <c r="E76" s="79"/>
      <c r="F76" s="79"/>
      <c r="G76" s="79"/>
      <c r="H76" s="45"/>
      <c r="I76" s="45"/>
      <c r="J76" s="44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</row>
    <row r="77" spans="1:42" s="58" customFormat="1" ht="12.75">
      <c r="A77" s="78"/>
      <c r="B77" s="45"/>
      <c r="C77" s="45"/>
      <c r="D77" s="79"/>
      <c r="E77" s="79"/>
      <c r="F77" s="79"/>
      <c r="G77" s="79"/>
      <c r="H77" s="45"/>
      <c r="I77" s="45"/>
      <c r="J77" s="44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</row>
    <row r="78" spans="1:42" s="58" customFormat="1" ht="12.75">
      <c r="A78" s="78"/>
      <c r="B78" s="45"/>
      <c r="C78" s="45"/>
      <c r="D78" s="79"/>
      <c r="E78" s="79"/>
      <c r="F78" s="79"/>
      <c r="G78" s="79"/>
      <c r="H78" s="45"/>
      <c r="I78" s="45"/>
      <c r="J78" s="44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</row>
    <row r="79" spans="1:42" s="58" customFormat="1" ht="12.75">
      <c r="A79" s="78"/>
      <c r="B79" s="45"/>
      <c r="C79" s="45"/>
      <c r="D79" s="79"/>
      <c r="E79" s="79"/>
      <c r="F79" s="79"/>
      <c r="G79" s="79"/>
      <c r="H79" s="45"/>
      <c r="I79" s="45"/>
      <c r="J79" s="44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</row>
    <row r="80" spans="1:42" s="58" customFormat="1" ht="12.75">
      <c r="A80" s="78"/>
      <c r="B80" s="45"/>
      <c r="C80" s="45"/>
      <c r="D80" s="79"/>
      <c r="E80" s="79"/>
      <c r="F80" s="79"/>
      <c r="G80" s="79"/>
      <c r="H80" s="45"/>
      <c r="I80" s="45"/>
      <c r="J80" s="44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</row>
    <row r="81" spans="1:42" s="58" customFormat="1" ht="12.75">
      <c r="A81" s="78"/>
      <c r="B81" s="45"/>
      <c r="C81" s="45"/>
      <c r="D81" s="79"/>
      <c r="E81" s="79"/>
      <c r="F81" s="79"/>
      <c r="G81" s="79"/>
      <c r="H81" s="45"/>
      <c r="I81" s="45"/>
      <c r="J81" s="44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</row>
    <row r="82" spans="1:42" s="58" customFormat="1" ht="12.75">
      <c r="A82" s="78"/>
      <c r="B82" s="45"/>
      <c r="C82" s="45"/>
      <c r="D82" s="79"/>
      <c r="E82" s="79"/>
      <c r="F82" s="79"/>
      <c r="G82" s="79"/>
      <c r="H82" s="45"/>
      <c r="I82" s="45"/>
      <c r="J82" s="44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</row>
    <row r="83" spans="1:42" s="58" customFormat="1" ht="12.75">
      <c r="A83" s="78"/>
      <c r="B83" s="45"/>
      <c r="C83" s="45"/>
      <c r="D83" s="79"/>
      <c r="E83" s="79"/>
      <c r="F83" s="79"/>
      <c r="G83" s="79"/>
      <c r="H83" s="45"/>
      <c r="I83" s="45"/>
      <c r="J83" s="44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</row>
    <row r="84" spans="1:42" s="58" customFormat="1" ht="12.75">
      <c r="A84" s="78"/>
      <c r="B84" s="45"/>
      <c r="C84" s="45"/>
      <c r="D84" s="79"/>
      <c r="E84" s="79"/>
      <c r="F84" s="79"/>
      <c r="G84" s="79"/>
      <c r="H84" s="45"/>
      <c r="I84" s="45"/>
      <c r="J84" s="44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</row>
    <row r="85" spans="1:42" s="58" customFormat="1" ht="12.75">
      <c r="A85" s="78"/>
      <c r="B85" s="45"/>
      <c r="C85" s="45"/>
      <c r="D85" s="79"/>
      <c r="E85" s="79"/>
      <c r="F85" s="79"/>
      <c r="G85" s="79"/>
      <c r="H85" s="45"/>
      <c r="I85" s="45"/>
      <c r="J85" s="44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</row>
    <row r="86" spans="1:42" s="58" customFormat="1" ht="12.75">
      <c r="A86" s="78"/>
      <c r="B86" s="45"/>
      <c r="C86" s="45"/>
      <c r="D86" s="79"/>
      <c r="E86" s="79"/>
      <c r="F86" s="79"/>
      <c r="G86" s="79"/>
      <c r="H86" s="45"/>
      <c r="I86" s="45"/>
      <c r="J86" s="44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</row>
    <row r="87" spans="1:42" s="58" customFormat="1" ht="12.75">
      <c r="A87" s="78"/>
      <c r="B87" s="45"/>
      <c r="C87" s="45"/>
      <c r="D87" s="79"/>
      <c r="E87" s="79"/>
      <c r="F87" s="79"/>
      <c r="G87" s="79"/>
      <c r="H87" s="45"/>
      <c r="I87" s="45"/>
      <c r="J87" s="44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</row>
    <row r="88" spans="1:42" s="58" customFormat="1" ht="12.75">
      <c r="A88" s="78"/>
      <c r="B88" s="45"/>
      <c r="C88" s="45"/>
      <c r="D88" s="79"/>
      <c r="E88" s="79"/>
      <c r="F88" s="79"/>
      <c r="G88" s="79"/>
      <c r="H88" s="45"/>
      <c r="I88" s="45"/>
      <c r="J88" s="44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1:42" s="58" customFormat="1" ht="12.75">
      <c r="A89" s="78"/>
      <c r="B89" s="45"/>
      <c r="C89" s="45"/>
      <c r="D89" s="79"/>
      <c r="E89" s="79"/>
      <c r="F89" s="79"/>
      <c r="G89" s="79"/>
      <c r="H89" s="45"/>
      <c r="I89" s="45"/>
      <c r="J89" s="44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1:42" s="58" customFormat="1" ht="12.75">
      <c r="A90" s="78"/>
      <c r="B90" s="45"/>
      <c r="C90" s="45"/>
      <c r="D90" s="79"/>
      <c r="E90" s="79"/>
      <c r="F90" s="79"/>
      <c r="G90" s="79"/>
      <c r="H90" s="45"/>
      <c r="I90" s="45"/>
      <c r="J90" s="44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1:42" s="58" customFormat="1" ht="12.75">
      <c r="A91" s="78"/>
      <c r="B91" s="45"/>
      <c r="C91" s="45"/>
      <c r="D91" s="79"/>
      <c r="E91" s="79"/>
      <c r="F91" s="79"/>
      <c r="G91" s="79"/>
      <c r="H91" s="45"/>
      <c r="I91" s="45"/>
      <c r="J91" s="44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</row>
    <row r="92" spans="1:42" s="58" customFormat="1" ht="12.75">
      <c r="A92" s="78"/>
      <c r="B92" s="45"/>
      <c r="C92" s="45"/>
      <c r="D92" s="79"/>
      <c r="E92" s="79"/>
      <c r="F92" s="79"/>
      <c r="G92" s="79"/>
      <c r="H92" s="45"/>
      <c r="I92" s="45"/>
      <c r="J92" s="44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1:42" s="58" customFormat="1" ht="12.75">
      <c r="A93" s="78"/>
      <c r="B93" s="45"/>
      <c r="C93" s="45"/>
      <c r="D93" s="79"/>
      <c r="E93" s="79"/>
      <c r="F93" s="79"/>
      <c r="G93" s="79"/>
      <c r="H93" s="45"/>
      <c r="I93" s="45"/>
      <c r="J93" s="44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</row>
    <row r="94" spans="1:42" s="58" customFormat="1" ht="12.75">
      <c r="A94" s="78"/>
      <c r="B94" s="45"/>
      <c r="C94" s="45"/>
      <c r="D94" s="79"/>
      <c r="E94" s="79"/>
      <c r="F94" s="79"/>
      <c r="G94" s="79"/>
      <c r="H94" s="45"/>
      <c r="I94" s="45"/>
      <c r="J94" s="44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</row>
    <row r="95" spans="1:42" s="58" customFormat="1" ht="12.75">
      <c r="A95" s="78"/>
      <c r="B95" s="45"/>
      <c r="C95" s="45"/>
      <c r="D95" s="79"/>
      <c r="E95" s="79"/>
      <c r="F95" s="79"/>
      <c r="G95" s="79"/>
      <c r="H95" s="45"/>
      <c r="I95" s="45"/>
      <c r="J95" s="44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</row>
    <row r="96" spans="1:42" s="58" customFormat="1" ht="12.75">
      <c r="A96" s="78"/>
      <c r="B96" s="45"/>
      <c r="C96" s="45"/>
      <c r="D96" s="79"/>
      <c r="E96" s="79"/>
      <c r="F96" s="79"/>
      <c r="G96" s="79"/>
      <c r="H96" s="45"/>
      <c r="I96" s="45"/>
      <c r="J96" s="44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</row>
    <row r="97" spans="1:42" s="58" customFormat="1" ht="12.75">
      <c r="A97" s="78"/>
      <c r="B97" s="45"/>
      <c r="C97" s="45"/>
      <c r="D97" s="79"/>
      <c r="E97" s="79"/>
      <c r="F97" s="79"/>
      <c r="G97" s="79"/>
      <c r="H97" s="45"/>
      <c r="I97" s="45"/>
      <c r="J97" s="44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</row>
    <row r="98" spans="1:42" s="58" customFormat="1" ht="12.75">
      <c r="A98" s="78"/>
      <c r="B98" s="45"/>
      <c r="C98" s="45"/>
      <c r="D98" s="79"/>
      <c r="E98" s="79"/>
      <c r="F98" s="79"/>
      <c r="G98" s="79"/>
      <c r="H98" s="45"/>
      <c r="I98" s="45"/>
      <c r="J98" s="44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</row>
    <row r="99" spans="1:42" s="58" customFormat="1" ht="12.75">
      <c r="A99" s="78"/>
      <c r="B99" s="45"/>
      <c r="C99" s="45"/>
      <c r="D99" s="79"/>
      <c r="E99" s="79"/>
      <c r="F99" s="79"/>
      <c r="G99" s="79"/>
      <c r="H99" s="45"/>
      <c r="I99" s="45"/>
      <c r="J99" s="44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</row>
    <row r="100" spans="1:42" s="58" customFormat="1" ht="12.75">
      <c r="A100" s="78"/>
      <c r="B100" s="45"/>
      <c r="C100" s="45"/>
      <c r="D100" s="79"/>
      <c r="E100" s="79"/>
      <c r="F100" s="79"/>
      <c r="G100" s="79"/>
      <c r="H100" s="45"/>
      <c r="I100" s="45"/>
      <c r="J100" s="44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</row>
    <row r="101" spans="1:42" s="58" customFormat="1" ht="12.75">
      <c r="A101" s="78"/>
      <c r="B101" s="45"/>
      <c r="C101" s="45"/>
      <c r="D101" s="79"/>
      <c r="E101" s="79"/>
      <c r="F101" s="79"/>
      <c r="G101" s="79"/>
      <c r="H101" s="45"/>
      <c r="I101" s="45"/>
      <c r="J101" s="44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</row>
    <row r="102" spans="1:42" s="58" customFormat="1" ht="12.75">
      <c r="A102" s="78"/>
      <c r="B102" s="45"/>
      <c r="C102" s="45"/>
      <c r="D102" s="79"/>
      <c r="E102" s="79"/>
      <c r="F102" s="79"/>
      <c r="G102" s="79"/>
      <c r="H102" s="45"/>
      <c r="I102" s="45"/>
      <c r="J102" s="44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</row>
    <row r="103" spans="1:42" s="58" customFormat="1" ht="12.75">
      <c r="A103" s="78"/>
      <c r="B103" s="45"/>
      <c r="C103" s="45"/>
      <c r="D103" s="79"/>
      <c r="E103" s="79"/>
      <c r="F103" s="79"/>
      <c r="G103" s="79"/>
      <c r="H103" s="45"/>
      <c r="I103" s="45"/>
      <c r="J103" s="44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</row>
    <row r="104" spans="1:42" s="58" customFormat="1" ht="12.75">
      <c r="A104" s="78"/>
      <c r="B104" s="45"/>
      <c r="C104" s="45"/>
      <c r="D104" s="79"/>
      <c r="E104" s="79"/>
      <c r="F104" s="79"/>
      <c r="G104" s="79"/>
      <c r="H104" s="45"/>
      <c r="I104" s="45"/>
      <c r="J104" s="44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</row>
    <row r="105" spans="1:42" s="58" customFormat="1" ht="12.75">
      <c r="A105" s="78"/>
      <c r="B105" s="45"/>
      <c r="C105" s="45"/>
      <c r="D105" s="79"/>
      <c r="E105" s="79"/>
      <c r="F105" s="79"/>
      <c r="G105" s="79"/>
      <c r="H105" s="45"/>
      <c r="I105" s="45"/>
      <c r="J105" s="44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</row>
    <row r="106" spans="1:42" s="58" customFormat="1" ht="12.75">
      <c r="A106" s="78"/>
      <c r="B106" s="45"/>
      <c r="C106" s="45"/>
      <c r="D106" s="79"/>
      <c r="E106" s="79"/>
      <c r="F106" s="79"/>
      <c r="G106" s="79"/>
      <c r="H106" s="45"/>
      <c r="I106" s="45"/>
      <c r="J106" s="44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</row>
    <row r="107" spans="1:42" s="58" customFormat="1" ht="12.75">
      <c r="A107" s="78"/>
      <c r="B107" s="45"/>
      <c r="C107" s="45"/>
      <c r="D107" s="79"/>
      <c r="E107" s="79"/>
      <c r="F107" s="79"/>
      <c r="G107" s="79"/>
      <c r="H107" s="45"/>
      <c r="I107" s="45"/>
      <c r="J107" s="44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</row>
    <row r="108" spans="1:42" s="58" customFormat="1" ht="12.75">
      <c r="A108" s="78"/>
      <c r="B108" s="45"/>
      <c r="C108" s="45"/>
      <c r="D108" s="79"/>
      <c r="E108" s="79"/>
      <c r="F108" s="79"/>
      <c r="G108" s="79"/>
      <c r="H108" s="45"/>
      <c r="I108" s="45"/>
      <c r="J108" s="44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</row>
    <row r="109" spans="1:42" s="58" customFormat="1" ht="12.75">
      <c r="A109" s="78"/>
      <c r="B109" s="45"/>
      <c r="C109" s="45"/>
      <c r="D109" s="79"/>
      <c r="E109" s="79"/>
      <c r="F109" s="79"/>
      <c r="G109" s="79"/>
      <c r="H109" s="45"/>
      <c r="I109" s="45"/>
      <c r="J109" s="44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</row>
    <row r="110" spans="1:42" s="58" customFormat="1" ht="12.75">
      <c r="A110" s="78"/>
      <c r="B110" s="45"/>
      <c r="C110" s="45"/>
      <c r="D110" s="79"/>
      <c r="E110" s="79"/>
      <c r="F110" s="79"/>
      <c r="G110" s="79"/>
      <c r="H110" s="45"/>
      <c r="I110" s="45"/>
      <c r="J110" s="44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</row>
    <row r="111" spans="1:42" s="58" customFormat="1" ht="12.75">
      <c r="A111" s="78"/>
      <c r="B111" s="45"/>
      <c r="C111" s="45"/>
      <c r="D111" s="79"/>
      <c r="E111" s="79"/>
      <c r="F111" s="79"/>
      <c r="G111" s="79"/>
      <c r="H111" s="45"/>
      <c r="I111" s="45"/>
      <c r="J111" s="44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</row>
    <row r="112" spans="1:42" s="58" customFormat="1" ht="12.75">
      <c r="A112" s="78"/>
      <c r="B112" s="45"/>
      <c r="C112" s="45"/>
      <c r="D112" s="79"/>
      <c r="E112" s="79"/>
      <c r="F112" s="79"/>
      <c r="G112" s="79"/>
      <c r="H112" s="45"/>
      <c r="I112" s="45"/>
      <c r="J112" s="44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</row>
    <row r="113" spans="1:42" s="58" customFormat="1" ht="12.75">
      <c r="A113" s="78"/>
      <c r="B113" s="45"/>
      <c r="C113" s="45"/>
      <c r="D113" s="79"/>
      <c r="E113" s="79"/>
      <c r="F113" s="79"/>
      <c r="G113" s="79"/>
      <c r="H113" s="45"/>
      <c r="I113" s="45"/>
      <c r="J113" s="44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</row>
    <row r="114" spans="1:42" s="58" customFormat="1" ht="12.75">
      <c r="A114" s="78"/>
      <c r="B114" s="45"/>
      <c r="C114" s="45"/>
      <c r="D114" s="79"/>
      <c r="E114" s="79"/>
      <c r="F114" s="79"/>
      <c r="G114" s="79"/>
      <c r="H114" s="45"/>
      <c r="I114" s="45"/>
      <c r="J114" s="44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</row>
    <row r="115" spans="1:42" s="58" customFormat="1" ht="12.75">
      <c r="A115" s="78"/>
      <c r="B115" s="45"/>
      <c r="C115" s="45"/>
      <c r="D115" s="79"/>
      <c r="E115" s="79"/>
      <c r="F115" s="79"/>
      <c r="G115" s="79"/>
      <c r="H115" s="45"/>
      <c r="I115" s="45"/>
      <c r="J115" s="44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</row>
    <row r="116" spans="1:42" s="58" customFormat="1" ht="12.75">
      <c r="A116" s="78"/>
      <c r="B116" s="45"/>
      <c r="C116" s="45"/>
      <c r="D116" s="79"/>
      <c r="E116" s="79"/>
      <c r="F116" s="79"/>
      <c r="G116" s="79"/>
      <c r="H116" s="45"/>
      <c r="I116" s="45"/>
      <c r="J116" s="44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</row>
    <row r="117" spans="1:42" s="58" customFormat="1" ht="12.75">
      <c r="A117" s="78"/>
      <c r="B117" s="45"/>
      <c r="C117" s="45"/>
      <c r="D117" s="79"/>
      <c r="E117" s="79"/>
      <c r="F117" s="79"/>
      <c r="G117" s="79"/>
      <c r="H117" s="45"/>
      <c r="I117" s="45"/>
      <c r="J117" s="44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</row>
    <row r="118" spans="1:42" s="58" customFormat="1" ht="12.75">
      <c r="A118" s="78"/>
      <c r="B118" s="45"/>
      <c r="C118" s="45"/>
      <c r="D118" s="79"/>
      <c r="E118" s="79"/>
      <c r="F118" s="79"/>
      <c r="G118" s="79"/>
      <c r="H118" s="45"/>
      <c r="I118" s="45"/>
      <c r="J118" s="44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</row>
    <row r="119" spans="1:42" s="58" customFormat="1" ht="12.75">
      <c r="A119" s="78"/>
      <c r="B119" s="45"/>
      <c r="C119" s="45"/>
      <c r="D119" s="79"/>
      <c r="E119" s="79"/>
      <c r="F119" s="79"/>
      <c r="G119" s="79"/>
      <c r="H119" s="45"/>
      <c r="I119" s="45"/>
      <c r="J119" s="44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</row>
    <row r="120" spans="1:42" s="58" customFormat="1" ht="12.75">
      <c r="A120" s="78"/>
      <c r="B120" s="45"/>
      <c r="C120" s="45"/>
      <c r="D120" s="79"/>
      <c r="E120" s="79"/>
      <c r="F120" s="79"/>
      <c r="G120" s="79"/>
      <c r="H120" s="45"/>
      <c r="I120" s="45"/>
      <c r="J120" s="44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</row>
    <row r="121" spans="1:42" s="58" customFormat="1" ht="12.75">
      <c r="A121" s="78"/>
      <c r="B121" s="45"/>
      <c r="C121" s="45"/>
      <c r="D121" s="79"/>
      <c r="E121" s="79"/>
      <c r="F121" s="79"/>
      <c r="G121" s="79"/>
      <c r="H121" s="45"/>
      <c r="I121" s="45"/>
      <c r="J121" s="44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</row>
    <row r="122" spans="1:42" s="58" customFormat="1" ht="12.75">
      <c r="A122" s="78"/>
      <c r="B122" s="45"/>
      <c r="C122" s="45"/>
      <c r="D122" s="79"/>
      <c r="E122" s="79"/>
      <c r="F122" s="79"/>
      <c r="G122" s="79"/>
      <c r="H122" s="45"/>
      <c r="I122" s="45"/>
      <c r="J122" s="44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</row>
    <row r="123" spans="1:42" s="58" customFormat="1" ht="12.75">
      <c r="A123" s="78"/>
      <c r="B123" s="45"/>
      <c r="C123" s="45"/>
      <c r="D123" s="79"/>
      <c r="E123" s="79"/>
      <c r="F123" s="79"/>
      <c r="G123" s="79"/>
      <c r="H123" s="45"/>
      <c r="I123" s="45"/>
      <c r="J123" s="44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</row>
    <row r="124" spans="1:42" s="58" customFormat="1" ht="12.75">
      <c r="A124" s="78"/>
      <c r="B124" s="45"/>
      <c r="C124" s="45"/>
      <c r="D124" s="79"/>
      <c r="E124" s="79"/>
      <c r="F124" s="79"/>
      <c r="G124" s="79"/>
      <c r="H124" s="45"/>
      <c r="I124" s="45"/>
      <c r="J124" s="44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</row>
    <row r="125" spans="1:42" s="58" customFormat="1" ht="12.75">
      <c r="A125" s="78"/>
      <c r="B125" s="45"/>
      <c r="C125" s="45"/>
      <c r="D125" s="79"/>
      <c r="E125" s="79"/>
      <c r="F125" s="79"/>
      <c r="G125" s="79"/>
      <c r="H125" s="45"/>
      <c r="I125" s="45"/>
      <c r="J125" s="44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</row>
    <row r="126" spans="1:42" s="58" customFormat="1" ht="12.75">
      <c r="A126" s="78"/>
      <c r="B126" s="45"/>
      <c r="C126" s="45"/>
      <c r="D126" s="79"/>
      <c r="E126" s="79"/>
      <c r="F126" s="79"/>
      <c r="G126" s="79"/>
      <c r="H126" s="45"/>
      <c r="I126" s="45"/>
      <c r="J126" s="44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</row>
    <row r="127" spans="1:42" s="58" customFormat="1" ht="12.75">
      <c r="A127" s="78"/>
      <c r="B127" s="45"/>
      <c r="C127" s="45"/>
      <c r="D127" s="79"/>
      <c r="E127" s="79"/>
      <c r="F127" s="79"/>
      <c r="G127" s="79"/>
      <c r="H127" s="45"/>
      <c r="I127" s="45"/>
      <c r="J127" s="44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</row>
    <row r="128" spans="1:42" s="58" customFormat="1" ht="12.75">
      <c r="A128" s="78"/>
      <c r="B128" s="45"/>
      <c r="C128" s="45"/>
      <c r="D128" s="79"/>
      <c r="E128" s="79"/>
      <c r="F128" s="79"/>
      <c r="G128" s="79"/>
      <c r="H128" s="45"/>
      <c r="I128" s="45"/>
      <c r="J128" s="44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</row>
    <row r="129" spans="1:42" s="58" customFormat="1" ht="12.75">
      <c r="A129" s="78"/>
      <c r="B129" s="45"/>
      <c r="C129" s="45"/>
      <c r="D129" s="79"/>
      <c r="E129" s="79"/>
      <c r="F129" s="79"/>
      <c r="G129" s="79"/>
      <c r="H129" s="45"/>
      <c r="I129" s="45"/>
      <c r="J129" s="44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</row>
    <row r="130" spans="1:42" s="58" customFormat="1" ht="12.75">
      <c r="A130" s="78"/>
      <c r="B130" s="45"/>
      <c r="C130" s="45"/>
      <c r="D130" s="79"/>
      <c r="E130" s="79"/>
      <c r="F130" s="79"/>
      <c r="G130" s="79"/>
      <c r="H130" s="45"/>
      <c r="I130" s="45"/>
      <c r="J130" s="44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</row>
    <row r="131" spans="1:42" s="58" customFormat="1" ht="12.75">
      <c r="A131" s="78"/>
      <c r="B131" s="45"/>
      <c r="C131" s="45"/>
      <c r="D131" s="79"/>
      <c r="E131" s="79"/>
      <c r="F131" s="79"/>
      <c r="G131" s="79"/>
      <c r="H131" s="45"/>
      <c r="I131" s="45"/>
      <c r="J131" s="44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</row>
    <row r="132" spans="1:42" s="58" customFormat="1" ht="12.75">
      <c r="A132" s="78"/>
      <c r="B132" s="45"/>
      <c r="C132" s="45"/>
      <c r="D132" s="79"/>
      <c r="E132" s="79"/>
      <c r="F132" s="79"/>
      <c r="G132" s="79"/>
      <c r="H132" s="45"/>
      <c r="I132" s="45"/>
      <c r="J132" s="44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</row>
    <row r="133" spans="1:42" s="58" customFormat="1" ht="12.75">
      <c r="A133" s="78"/>
      <c r="B133" s="45"/>
      <c r="C133" s="45"/>
      <c r="D133" s="79"/>
      <c r="E133" s="79"/>
      <c r="F133" s="79"/>
      <c r="G133" s="79"/>
      <c r="H133" s="45"/>
      <c r="I133" s="45"/>
      <c r="J133" s="44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</row>
    <row r="134" spans="1:42" s="58" customFormat="1" ht="12.75">
      <c r="A134" s="78"/>
      <c r="B134" s="45"/>
      <c r="C134" s="45"/>
      <c r="D134" s="79"/>
      <c r="E134" s="79"/>
      <c r="F134" s="79"/>
      <c r="G134" s="79"/>
      <c r="H134" s="45"/>
      <c r="I134" s="45"/>
      <c r="J134" s="44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</row>
    <row r="135" spans="1:42" s="58" customFormat="1" ht="12.75">
      <c r="A135" s="78"/>
      <c r="B135" s="45"/>
      <c r="C135" s="45"/>
      <c r="D135" s="79"/>
      <c r="E135" s="79"/>
      <c r="F135" s="79"/>
      <c r="G135" s="79"/>
      <c r="H135" s="45"/>
      <c r="I135" s="45"/>
      <c r="J135" s="44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</row>
    <row r="136" spans="1:42" s="58" customFormat="1" ht="12.75">
      <c r="A136" s="78"/>
      <c r="B136" s="45"/>
      <c r="C136" s="45"/>
      <c r="D136" s="79"/>
      <c r="E136" s="79"/>
      <c r="F136" s="79"/>
      <c r="G136" s="79"/>
      <c r="H136" s="45"/>
      <c r="I136" s="45"/>
      <c r="J136" s="44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</row>
    <row r="137" spans="1:42" s="58" customFormat="1" ht="12.75">
      <c r="A137" s="78"/>
      <c r="B137" s="45"/>
      <c r="C137" s="45"/>
      <c r="D137" s="79"/>
      <c r="E137" s="79"/>
      <c r="F137" s="79"/>
      <c r="G137" s="79"/>
      <c r="H137" s="45"/>
      <c r="I137" s="45"/>
      <c r="J137" s="44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</row>
    <row r="138" spans="1:42" s="58" customFormat="1" ht="12.75">
      <c r="A138" s="78"/>
      <c r="B138" s="45"/>
      <c r="C138" s="45"/>
      <c r="D138" s="79"/>
      <c r="E138" s="79"/>
      <c r="F138" s="79"/>
      <c r="G138" s="79"/>
      <c r="H138" s="45"/>
      <c r="I138" s="45"/>
      <c r="J138" s="44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</row>
    <row r="139" spans="1:42" s="58" customFormat="1" ht="12.75">
      <c r="A139" s="78"/>
      <c r="B139" s="45"/>
      <c r="C139" s="45"/>
      <c r="D139" s="79"/>
      <c r="E139" s="79"/>
      <c r="F139" s="79"/>
      <c r="G139" s="79"/>
      <c r="H139" s="45"/>
      <c r="I139" s="45"/>
      <c r="J139" s="44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</row>
    <row r="140" spans="1:42" s="58" customFormat="1" ht="12.75">
      <c r="A140" s="78"/>
      <c r="B140" s="45"/>
      <c r="C140" s="45"/>
      <c r="D140" s="79"/>
      <c r="E140" s="79"/>
      <c r="F140" s="79"/>
      <c r="G140" s="79"/>
      <c r="H140" s="45"/>
      <c r="I140" s="45"/>
      <c r="J140" s="44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</row>
    <row r="141" spans="1:42" s="58" customFormat="1" ht="12.75">
      <c r="A141" s="78"/>
      <c r="B141" s="45"/>
      <c r="C141" s="45"/>
      <c r="D141" s="79"/>
      <c r="E141" s="79"/>
      <c r="F141" s="79"/>
      <c r="G141" s="79"/>
      <c r="H141" s="45"/>
      <c r="I141" s="45"/>
      <c r="J141" s="44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</row>
    <row r="142" spans="1:9" ht="12.75">
      <c r="A142" s="78"/>
      <c r="B142" s="45"/>
      <c r="C142" s="45"/>
      <c r="D142" s="79"/>
      <c r="E142" s="79"/>
      <c r="F142" s="79"/>
      <c r="G142" s="79"/>
      <c r="H142" s="45"/>
      <c r="I142" s="45"/>
    </row>
    <row r="143" spans="1:9" ht="12.75">
      <c r="A143" s="78"/>
      <c r="B143" s="45"/>
      <c r="C143" s="45"/>
      <c r="D143" s="79"/>
      <c r="E143" s="79"/>
      <c r="F143" s="79"/>
      <c r="G143" s="79"/>
      <c r="H143" s="45"/>
      <c r="I143" s="45"/>
    </row>
    <row r="144" spans="1:9" ht="12.75">
      <c r="A144" s="78"/>
      <c r="B144" s="45"/>
      <c r="C144" s="45"/>
      <c r="D144" s="79"/>
      <c r="E144" s="79"/>
      <c r="F144" s="79"/>
      <c r="G144" s="79"/>
      <c r="H144" s="45"/>
      <c r="I144" s="45"/>
    </row>
    <row r="145" spans="1:9" ht="12.75">
      <c r="A145" s="78"/>
      <c r="B145" s="45"/>
      <c r="C145" s="45"/>
      <c r="D145" s="79"/>
      <c r="E145" s="79"/>
      <c r="F145" s="79"/>
      <c r="G145" s="79"/>
      <c r="H145" s="45"/>
      <c r="I145" s="45"/>
    </row>
    <row r="146" spans="1:9" ht="12.75">
      <c r="A146" s="78"/>
      <c r="B146" s="45"/>
      <c r="C146" s="45"/>
      <c r="D146" s="79"/>
      <c r="E146" s="79"/>
      <c r="F146" s="79"/>
      <c r="G146" s="79"/>
      <c r="H146" s="45"/>
      <c r="I146" s="45"/>
    </row>
    <row r="147" spans="1:9" ht="12.75">
      <c r="A147" s="78"/>
      <c r="B147" s="45"/>
      <c r="C147" s="45"/>
      <c r="D147" s="79"/>
      <c r="E147" s="79"/>
      <c r="F147" s="79"/>
      <c r="G147" s="79"/>
      <c r="H147" s="45"/>
      <c r="I147" s="45"/>
    </row>
    <row r="148" spans="1:9" ht="12.75">
      <c r="A148" s="78"/>
      <c r="B148" s="45"/>
      <c r="C148" s="45"/>
      <c r="D148" s="79"/>
      <c r="E148" s="79"/>
      <c r="F148" s="79"/>
      <c r="G148" s="79"/>
      <c r="H148" s="45"/>
      <c r="I148" s="45"/>
    </row>
    <row r="149" spans="1:9" ht="12.75">
      <c r="A149" s="78"/>
      <c r="B149" s="45"/>
      <c r="C149" s="45"/>
      <c r="D149" s="79"/>
      <c r="E149" s="79"/>
      <c r="F149" s="79"/>
      <c r="G149" s="79"/>
      <c r="H149" s="45"/>
      <c r="I149" s="45"/>
    </row>
    <row r="150" spans="1:9" ht="12.75">
      <c r="A150" s="78"/>
      <c r="B150" s="45"/>
      <c r="C150" s="45"/>
      <c r="D150" s="79"/>
      <c r="E150" s="79"/>
      <c r="F150" s="79"/>
      <c r="G150" s="79"/>
      <c r="H150" s="45"/>
      <c r="I150" s="45"/>
    </row>
    <row r="151" spans="1:9" ht="12.75">
      <c r="A151" s="78"/>
      <c r="B151" s="45"/>
      <c r="C151" s="45"/>
      <c r="D151" s="79"/>
      <c r="E151" s="79"/>
      <c r="F151" s="79"/>
      <c r="G151" s="79"/>
      <c r="H151" s="45"/>
      <c r="I151" s="45"/>
    </row>
    <row r="152" spans="1:9" ht="12.75">
      <c r="A152" s="78"/>
      <c r="B152" s="45"/>
      <c r="C152" s="45"/>
      <c r="D152" s="79"/>
      <c r="E152" s="79"/>
      <c r="F152" s="79"/>
      <c r="G152" s="79"/>
      <c r="H152" s="45"/>
      <c r="I152" s="45"/>
    </row>
    <row r="153" spans="1:9" ht="12.75">
      <c r="A153" s="78"/>
      <c r="B153" s="45"/>
      <c r="C153" s="45"/>
      <c r="D153" s="79"/>
      <c r="E153" s="79"/>
      <c r="F153" s="79"/>
      <c r="G153" s="79"/>
      <c r="H153" s="45"/>
      <c r="I153" s="45"/>
    </row>
    <row r="154" spans="1:9" ht="12.75">
      <c r="A154" s="78"/>
      <c r="B154" s="45"/>
      <c r="C154" s="45"/>
      <c r="D154" s="79"/>
      <c r="E154" s="79"/>
      <c r="F154" s="79"/>
      <c r="G154" s="79"/>
      <c r="H154" s="45"/>
      <c r="I154" s="45"/>
    </row>
    <row r="155" spans="1:9" ht="12.75">
      <c r="A155" s="78"/>
      <c r="B155" s="45"/>
      <c r="C155" s="45"/>
      <c r="D155" s="79"/>
      <c r="E155" s="79"/>
      <c r="F155" s="79"/>
      <c r="G155" s="79"/>
      <c r="H155" s="45"/>
      <c r="I155" s="45"/>
    </row>
    <row r="156" spans="1:9" ht="12.75">
      <c r="A156" s="78"/>
      <c r="B156" s="45"/>
      <c r="C156" s="45"/>
      <c r="D156" s="79"/>
      <c r="E156" s="79"/>
      <c r="F156" s="79"/>
      <c r="G156" s="79"/>
      <c r="H156" s="45"/>
      <c r="I156" s="45"/>
    </row>
    <row r="157" spans="1:9" ht="12.75">
      <c r="A157" s="78"/>
      <c r="B157" s="45"/>
      <c r="C157" s="45"/>
      <c r="D157" s="79"/>
      <c r="E157" s="79"/>
      <c r="F157" s="79"/>
      <c r="G157" s="79"/>
      <c r="H157" s="45"/>
      <c r="I157" s="45"/>
    </row>
    <row r="158" spans="1:9" ht="12.75">
      <c r="A158" s="78"/>
      <c r="B158" s="45"/>
      <c r="C158" s="45"/>
      <c r="D158" s="79"/>
      <c r="E158" s="79"/>
      <c r="F158" s="79"/>
      <c r="G158" s="79"/>
      <c r="H158" s="45"/>
      <c r="I158" s="45"/>
    </row>
    <row r="159" spans="1:9" ht="12.75">
      <c r="A159" s="78"/>
      <c r="B159" s="45"/>
      <c r="C159" s="45"/>
      <c r="D159" s="79"/>
      <c r="E159" s="79"/>
      <c r="F159" s="79"/>
      <c r="G159" s="79"/>
      <c r="H159" s="45"/>
      <c r="I159" s="45"/>
    </row>
    <row r="160" spans="1:9" ht="12.75">
      <c r="A160" s="78"/>
      <c r="B160" s="45"/>
      <c r="C160" s="45"/>
      <c r="D160" s="79"/>
      <c r="E160" s="79"/>
      <c r="F160" s="79"/>
      <c r="G160" s="79"/>
      <c r="H160" s="45"/>
      <c r="I160" s="45"/>
    </row>
    <row r="161" spans="1:9" ht="12.75">
      <c r="A161" s="78"/>
      <c r="B161" s="45"/>
      <c r="C161" s="45"/>
      <c r="D161" s="79"/>
      <c r="E161" s="79"/>
      <c r="F161" s="79"/>
      <c r="G161" s="79"/>
      <c r="H161" s="45"/>
      <c r="I161" s="45"/>
    </row>
    <row r="162" spans="1:9" ht="12.75">
      <c r="A162" s="78"/>
      <c r="B162" s="45"/>
      <c r="C162" s="45"/>
      <c r="D162" s="79"/>
      <c r="E162" s="79"/>
      <c r="F162" s="79"/>
      <c r="G162" s="79"/>
      <c r="H162" s="45"/>
      <c r="I162" s="45"/>
    </row>
    <row r="163" spans="1:9" ht="12.75">
      <c r="A163" s="78"/>
      <c r="B163" s="45"/>
      <c r="C163" s="45"/>
      <c r="D163" s="79"/>
      <c r="E163" s="79"/>
      <c r="F163" s="79"/>
      <c r="G163" s="79"/>
      <c r="H163" s="45"/>
      <c r="I163" s="45"/>
    </row>
    <row r="164" spans="1:9" ht="12.75">
      <c r="A164" s="78"/>
      <c r="B164" s="45"/>
      <c r="C164" s="45"/>
      <c r="D164" s="79"/>
      <c r="E164" s="79"/>
      <c r="F164" s="79"/>
      <c r="G164" s="79"/>
      <c r="H164" s="45"/>
      <c r="I164" s="45"/>
    </row>
    <row r="165" spans="1:9" ht="12.75">
      <c r="A165" s="78"/>
      <c r="B165" s="45"/>
      <c r="C165" s="45"/>
      <c r="D165" s="79"/>
      <c r="E165" s="79"/>
      <c r="F165" s="79"/>
      <c r="G165" s="79"/>
      <c r="H165" s="45"/>
      <c r="I165" s="45"/>
    </row>
    <row r="166" spans="1:9" ht="12.75">
      <c r="A166" s="78"/>
      <c r="B166" s="45"/>
      <c r="C166" s="45"/>
      <c r="D166" s="79"/>
      <c r="E166" s="79"/>
      <c r="F166" s="79"/>
      <c r="G166" s="79"/>
      <c r="H166" s="45"/>
      <c r="I166" s="45"/>
    </row>
    <row r="167" spans="1:9" ht="12.75">
      <c r="A167" s="78"/>
      <c r="B167" s="45"/>
      <c r="C167" s="45"/>
      <c r="D167" s="79"/>
      <c r="E167" s="79"/>
      <c r="F167" s="79"/>
      <c r="G167" s="79"/>
      <c r="H167" s="45"/>
      <c r="I167" s="45"/>
    </row>
    <row r="168" spans="1:9" ht="12.75">
      <c r="A168" s="78"/>
      <c r="B168" s="45"/>
      <c r="C168" s="45"/>
      <c r="D168" s="79"/>
      <c r="E168" s="79"/>
      <c r="F168" s="79"/>
      <c r="G168" s="79"/>
      <c r="H168" s="45"/>
      <c r="I168" s="45"/>
    </row>
    <row r="169" spans="1:9" ht="12.75">
      <c r="A169" s="78"/>
      <c r="B169" s="45"/>
      <c r="C169" s="45"/>
      <c r="D169" s="79"/>
      <c r="E169" s="79"/>
      <c r="F169" s="79"/>
      <c r="G169" s="79"/>
      <c r="H169" s="45"/>
      <c r="I169" s="45"/>
    </row>
    <row r="170" spans="1:9" ht="12.75">
      <c r="A170" s="78"/>
      <c r="B170" s="45"/>
      <c r="C170" s="45"/>
      <c r="D170" s="79"/>
      <c r="E170" s="79"/>
      <c r="F170" s="79"/>
      <c r="G170" s="79"/>
      <c r="H170" s="45"/>
      <c r="I170" s="45"/>
    </row>
    <row r="171" spans="1:9" ht="12.75">
      <c r="A171" s="78"/>
      <c r="B171" s="45"/>
      <c r="C171" s="45"/>
      <c r="D171" s="79"/>
      <c r="E171" s="79"/>
      <c r="F171" s="79"/>
      <c r="G171" s="79"/>
      <c r="H171" s="45"/>
      <c r="I171" s="45"/>
    </row>
    <row r="172" spans="1:9" ht="12.75">
      <c r="A172" s="78"/>
      <c r="B172" s="45"/>
      <c r="C172" s="45"/>
      <c r="D172" s="79"/>
      <c r="E172" s="79"/>
      <c r="F172" s="79"/>
      <c r="G172" s="79"/>
      <c r="H172" s="45"/>
      <c r="I172" s="45"/>
    </row>
    <row r="173" spans="1:9" ht="12.75">
      <c r="A173" s="78"/>
      <c r="B173" s="45"/>
      <c r="C173" s="45"/>
      <c r="D173" s="79"/>
      <c r="E173" s="79"/>
      <c r="F173" s="79"/>
      <c r="G173" s="79"/>
      <c r="H173" s="45"/>
      <c r="I173" s="45"/>
    </row>
    <row r="174" spans="1:9" ht="12.75">
      <c r="A174" s="78"/>
      <c r="B174" s="45"/>
      <c r="C174" s="45"/>
      <c r="D174" s="79"/>
      <c r="E174" s="79"/>
      <c r="F174" s="79"/>
      <c r="G174" s="79"/>
      <c r="H174" s="45"/>
      <c r="I174" s="45"/>
    </row>
    <row r="175" spans="1:9" ht="12.75">
      <c r="A175" s="78"/>
      <c r="B175" s="45"/>
      <c r="C175" s="45"/>
      <c r="D175" s="79"/>
      <c r="E175" s="79"/>
      <c r="F175" s="79"/>
      <c r="G175" s="79"/>
      <c r="H175" s="45"/>
      <c r="I175" s="45"/>
    </row>
    <row r="176" spans="1:9" ht="12.75">
      <c r="A176" s="78"/>
      <c r="B176" s="45"/>
      <c r="C176" s="45"/>
      <c r="D176" s="79"/>
      <c r="E176" s="79"/>
      <c r="F176" s="79"/>
      <c r="G176" s="79"/>
      <c r="H176" s="45"/>
      <c r="I176" s="45"/>
    </row>
  </sheetData>
  <sheetProtection password="D0BC" sheet="1" selectLockedCells="1"/>
  <protectedRanges>
    <protectedRange sqref="E46:J47" name="Intervallo6"/>
    <protectedRange sqref="E36:J43" name="Intervallo5"/>
    <protectedRange sqref="E29:J33" name="Intervallo4"/>
    <protectedRange sqref="E25:J26" name="Intervallo3"/>
    <protectedRange sqref="E10:J14" name="Intervallo1"/>
    <protectedRange sqref="E20:J22" name="Intervallo2"/>
  </protectedRanges>
  <mergeCells count="6">
    <mergeCell ref="D6:D8"/>
    <mergeCell ref="H6:I7"/>
    <mergeCell ref="E6:F7"/>
    <mergeCell ref="B6:C7"/>
    <mergeCell ref="J50:J51"/>
    <mergeCell ref="G6:G8"/>
  </mergeCells>
  <printOptions horizontalCentered="1"/>
  <pageMargins left="0.1968503937007874" right="0.1968503937007874" top="0.3937007874015748" bottom="0.3937007874015748" header="0.31496062992125984" footer="0.31496062992125984"/>
  <pageSetup fitToHeight="4" fitToWidth="1"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176"/>
  <sheetViews>
    <sheetView showGridLines="0" zoomScale="85" zoomScaleNormal="85" zoomScalePageLayoutView="0" workbookViewId="0" topLeftCell="A33">
      <selection activeCell="A1" sqref="A1:IV16384"/>
    </sheetView>
  </sheetViews>
  <sheetFormatPr defaultColWidth="9.140625" defaultRowHeight="12.75"/>
  <cols>
    <col min="1" max="1" width="43.140625" style="173" customWidth="1"/>
    <col min="2" max="2" width="16.421875" style="174" customWidth="1"/>
    <col min="3" max="3" width="14.8515625" style="174" hidden="1" customWidth="1"/>
    <col min="4" max="4" width="16.140625" style="175" customWidth="1"/>
    <col min="5" max="5" width="16.8515625" style="175" customWidth="1"/>
    <col min="6" max="7" width="16.8515625" style="175" hidden="1" customWidth="1"/>
    <col min="8" max="9" width="16.8515625" style="174" hidden="1" customWidth="1"/>
    <col min="10" max="10" width="53.00390625" style="560" customWidth="1"/>
    <col min="11" max="63" width="9.140625" style="656" customWidth="1"/>
    <col min="64" max="16384" width="9.140625" style="174" customWidth="1"/>
  </cols>
  <sheetData>
    <row r="1" ht="99" customHeight="1"/>
    <row r="2" spans="1:14" s="660" customFormat="1" ht="36" customHeight="1">
      <c r="A2" s="93" t="str">
        <f>Identification!B13</f>
        <v>Code Unique du Projet (CUP)</v>
      </c>
      <c r="B2" s="121">
        <f>Identification!D13</f>
        <v>0</v>
      </c>
      <c r="C2" s="94"/>
      <c r="D2" s="284"/>
      <c r="E2" s="95"/>
      <c r="F2" s="95"/>
      <c r="G2" s="289"/>
      <c r="H2" s="95"/>
      <c r="I2" s="95"/>
      <c r="J2" s="513"/>
      <c r="K2" s="659"/>
      <c r="L2" s="659"/>
      <c r="M2" s="659"/>
      <c r="N2" s="659"/>
    </row>
    <row r="3" spans="1:14" s="660" customFormat="1" ht="30.75" customHeight="1">
      <c r="A3" s="93" t="s">
        <v>11</v>
      </c>
      <c r="B3" s="121">
        <f>Identification!D12</f>
        <v>0</v>
      </c>
      <c r="C3" s="96"/>
      <c r="D3" s="285" t="s">
        <v>24</v>
      </c>
      <c r="E3" s="505">
        <f>Identification!D35</f>
        <v>0</v>
      </c>
      <c r="F3" s="95"/>
      <c r="G3" s="289"/>
      <c r="H3" s="95"/>
      <c r="I3" s="95"/>
      <c r="J3" s="514"/>
      <c r="K3" s="659"/>
      <c r="L3" s="659"/>
      <c r="M3" s="659"/>
      <c r="N3" s="659"/>
    </row>
    <row r="4" spans="1:14" s="660" customFormat="1" ht="33.75" customHeight="1">
      <c r="A4" s="93" t="s">
        <v>26</v>
      </c>
      <c r="B4" s="865">
        <f>Identification!D14</f>
        <v>0</v>
      </c>
      <c r="C4" s="96"/>
      <c r="D4" s="285" t="s">
        <v>47</v>
      </c>
      <c r="E4" s="505">
        <f>Identification!D18</f>
        <v>0</v>
      </c>
      <c r="F4" s="97"/>
      <c r="G4" s="290"/>
      <c r="H4" s="97"/>
      <c r="I4" s="97"/>
      <c r="J4" s="514"/>
      <c r="K4" s="659"/>
      <c r="L4" s="659"/>
      <c r="M4" s="659"/>
      <c r="N4" s="659"/>
    </row>
    <row r="5" spans="1:14" s="660" customFormat="1" ht="51.75" customHeight="1">
      <c r="A5" s="93" t="s">
        <v>100</v>
      </c>
      <c r="B5" s="866">
        <f>Identification!D23</f>
        <v>0</v>
      </c>
      <c r="C5" s="98"/>
      <c r="D5" s="286" t="s">
        <v>46</v>
      </c>
      <c r="E5" s="505">
        <f>Identification!D20</f>
        <v>0</v>
      </c>
      <c r="F5" s="99"/>
      <c r="G5" s="291"/>
      <c r="H5" s="99"/>
      <c r="I5" s="99"/>
      <c r="J5" s="514"/>
      <c r="K5" s="659"/>
      <c r="L5" s="659"/>
      <c r="M5" s="659"/>
      <c r="N5" s="659"/>
    </row>
    <row r="6" spans="1:14" s="665" customFormat="1" ht="25.5" customHeight="1">
      <c r="A6" s="57" t="str">
        <f>+Identification!B20</f>
        <v>Date du CdP</v>
      </c>
      <c r="B6" s="1148" t="s">
        <v>31</v>
      </c>
      <c r="C6" s="1148"/>
      <c r="D6" s="1155" t="s">
        <v>94</v>
      </c>
      <c r="E6" s="1158" t="s">
        <v>98</v>
      </c>
      <c r="F6" s="1148"/>
      <c r="G6" s="1146" t="s">
        <v>95</v>
      </c>
      <c r="H6" s="1148" t="s">
        <v>89</v>
      </c>
      <c r="I6" s="1161"/>
      <c r="J6" s="515"/>
      <c r="K6" s="656"/>
      <c r="L6" s="656"/>
      <c r="M6" s="656"/>
      <c r="N6" s="656"/>
    </row>
    <row r="7" spans="1:14" s="665" customFormat="1" ht="21.75" customHeight="1">
      <c r="A7" s="84">
        <f>+Identification!D20</f>
        <v>0</v>
      </c>
      <c r="B7" s="1149"/>
      <c r="C7" s="1149"/>
      <c r="D7" s="1156"/>
      <c r="E7" s="1159"/>
      <c r="F7" s="1149"/>
      <c r="G7" s="1147"/>
      <c r="H7" s="1149"/>
      <c r="I7" s="1162"/>
      <c r="J7" s="515"/>
      <c r="K7" s="656"/>
      <c r="L7" s="656"/>
      <c r="M7" s="656"/>
      <c r="N7" s="656"/>
    </row>
    <row r="8" spans="1:14" s="665" customFormat="1" ht="51" customHeight="1" thickBot="1">
      <c r="A8" s="640" t="s">
        <v>4</v>
      </c>
      <c r="B8" s="640" t="s">
        <v>85</v>
      </c>
      <c r="C8" s="640" t="s">
        <v>86</v>
      </c>
      <c r="D8" s="1157"/>
      <c r="E8" s="100" t="s">
        <v>85</v>
      </c>
      <c r="F8" s="640" t="s">
        <v>86</v>
      </c>
      <c r="G8" s="1160"/>
      <c r="H8" s="640" t="s">
        <v>87</v>
      </c>
      <c r="I8" s="639" t="s">
        <v>86</v>
      </c>
      <c r="J8" s="516"/>
      <c r="K8" s="656"/>
      <c r="L8" s="656"/>
      <c r="M8" s="656"/>
      <c r="N8" s="656"/>
    </row>
    <row r="9" spans="1:42" s="672" customFormat="1" ht="25.5" customHeight="1" thickBot="1">
      <c r="A9" s="668" t="str">
        <f>'Avenant Total'!A9:A9</f>
        <v>1. Ressources humaines</v>
      </c>
      <c r="B9" s="669"/>
      <c r="C9" s="669"/>
      <c r="D9" s="670"/>
      <c r="E9" s="669"/>
      <c r="F9" s="669"/>
      <c r="G9" s="670"/>
      <c r="H9" s="669"/>
      <c r="I9" s="669"/>
      <c r="J9" s="868" t="s">
        <v>32</v>
      </c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671"/>
      <c r="Z9" s="671"/>
      <c r="AA9" s="671"/>
      <c r="AB9" s="671"/>
      <c r="AC9" s="671"/>
      <c r="AD9" s="671"/>
      <c r="AE9" s="671"/>
      <c r="AF9" s="671"/>
      <c r="AG9" s="671"/>
      <c r="AH9" s="671"/>
      <c r="AI9" s="671"/>
      <c r="AJ9" s="671"/>
      <c r="AK9" s="671"/>
      <c r="AL9" s="671"/>
      <c r="AM9" s="671"/>
      <c r="AN9" s="671"/>
      <c r="AO9" s="671"/>
      <c r="AP9" s="671"/>
    </row>
    <row r="10" spans="1:42" s="665" customFormat="1" ht="25.5" customHeight="1">
      <c r="A10" s="105" t="str">
        <f>'Avenant Total'!A10</f>
        <v>Coordinateurs du projet</v>
      </c>
      <c r="B10" s="328">
        <v>0</v>
      </c>
      <c r="C10" s="329">
        <f>ROUND(B10,2)</f>
        <v>0</v>
      </c>
      <c r="D10" s="408">
        <f>F10-C10</f>
        <v>0</v>
      </c>
      <c r="E10" s="869">
        <f>B10</f>
        <v>0</v>
      </c>
      <c r="F10" s="870">
        <f>ROUND(E10,2)</f>
        <v>0</v>
      </c>
      <c r="G10" s="871">
        <f>I10-F10</f>
        <v>0</v>
      </c>
      <c r="H10" s="872">
        <f>E10</f>
        <v>0</v>
      </c>
      <c r="I10" s="256">
        <f>ROUND(H10,2)</f>
        <v>0</v>
      </c>
      <c r="J10" s="873"/>
      <c r="K10" s="656"/>
      <c r="L10" s="656"/>
      <c r="M10" s="656"/>
      <c r="N10" s="656"/>
      <c r="O10" s="656"/>
      <c r="P10" s="656"/>
      <c r="Q10" s="656"/>
      <c r="R10" s="656"/>
      <c r="S10" s="656"/>
      <c r="T10" s="656"/>
      <c r="U10" s="656"/>
      <c r="V10" s="656"/>
      <c r="W10" s="656"/>
      <c r="X10" s="656"/>
      <c r="Y10" s="656"/>
      <c r="Z10" s="656"/>
      <c r="AA10" s="656"/>
      <c r="AB10" s="656"/>
      <c r="AC10" s="656"/>
      <c r="AD10" s="656"/>
      <c r="AE10" s="656"/>
      <c r="AF10" s="656"/>
      <c r="AG10" s="656"/>
      <c r="AH10" s="656"/>
      <c r="AI10" s="656"/>
      <c r="AJ10" s="656"/>
      <c r="AK10" s="656"/>
      <c r="AL10" s="656"/>
      <c r="AM10" s="656"/>
      <c r="AN10" s="656"/>
      <c r="AO10" s="656"/>
      <c r="AP10" s="656"/>
    </row>
    <row r="11" spans="1:42" s="665" customFormat="1" ht="25.5" customHeight="1">
      <c r="A11" s="105" t="str">
        <f>'Avenant Total'!A11</f>
        <v>Autre personnel technique</v>
      </c>
      <c r="B11" s="330">
        <v>0</v>
      </c>
      <c r="C11" s="331">
        <f>ROUND(B11,2)</f>
        <v>0</v>
      </c>
      <c r="D11" s="409">
        <f>F11-C11</f>
        <v>0</v>
      </c>
      <c r="E11" s="776">
        <f>B11</f>
        <v>0</v>
      </c>
      <c r="F11" s="874">
        <f>ROUND(E11,2)</f>
        <v>0</v>
      </c>
      <c r="G11" s="875">
        <f>I11-F11</f>
        <v>0</v>
      </c>
      <c r="H11" s="876">
        <f>B11</f>
        <v>0</v>
      </c>
      <c r="I11" s="257">
        <f>ROUND(H11,2)</f>
        <v>0</v>
      </c>
      <c r="J11" s="873"/>
      <c r="K11" s="656"/>
      <c r="L11" s="656"/>
      <c r="M11" s="656"/>
      <c r="N11" s="656"/>
      <c r="O11" s="656"/>
      <c r="P11" s="656"/>
      <c r="Q11" s="656"/>
      <c r="R11" s="656"/>
      <c r="S11" s="656"/>
      <c r="T11" s="656"/>
      <c r="U11" s="656"/>
      <c r="V11" s="656"/>
      <c r="W11" s="656"/>
      <c r="X11" s="656"/>
      <c r="Y11" s="656"/>
      <c r="Z11" s="656"/>
      <c r="AA11" s="656"/>
      <c r="AB11" s="656"/>
      <c r="AC11" s="656"/>
      <c r="AD11" s="656"/>
      <c r="AE11" s="656"/>
      <c r="AF11" s="656"/>
      <c r="AG11" s="656"/>
      <c r="AH11" s="656"/>
      <c r="AI11" s="656"/>
      <c r="AJ11" s="656"/>
      <c r="AK11" s="656"/>
      <c r="AL11" s="656"/>
      <c r="AM11" s="656"/>
      <c r="AN11" s="656"/>
      <c r="AO11" s="656"/>
      <c r="AP11" s="656"/>
    </row>
    <row r="12" spans="1:42" s="665" customFormat="1" ht="25.5" customHeight="1">
      <c r="A12" s="105" t="str">
        <f>'Avenant Total'!A12</f>
        <v>Responsable financier</v>
      </c>
      <c r="B12" s="330">
        <v>0</v>
      </c>
      <c r="C12" s="331">
        <f>ROUND(B12,2)</f>
        <v>0</v>
      </c>
      <c r="D12" s="409">
        <f>F12-C12</f>
        <v>0</v>
      </c>
      <c r="E12" s="776">
        <f>B12</f>
        <v>0</v>
      </c>
      <c r="F12" s="874">
        <f>ROUND(E12,2)</f>
        <v>0</v>
      </c>
      <c r="G12" s="875">
        <f>I12-F12</f>
        <v>0</v>
      </c>
      <c r="H12" s="877">
        <f>E12</f>
        <v>0</v>
      </c>
      <c r="I12" s="257">
        <f>ROUND(H12,2)</f>
        <v>0</v>
      </c>
      <c r="J12" s="878"/>
      <c r="K12" s="656"/>
      <c r="L12" s="656"/>
      <c r="M12" s="656"/>
      <c r="N12" s="656"/>
      <c r="O12" s="656"/>
      <c r="P12" s="656"/>
      <c r="Q12" s="656"/>
      <c r="R12" s="656"/>
      <c r="S12" s="656"/>
      <c r="T12" s="656"/>
      <c r="U12" s="656"/>
      <c r="V12" s="656"/>
      <c r="W12" s="656"/>
      <c r="X12" s="656"/>
      <c r="Y12" s="656"/>
      <c r="Z12" s="656"/>
      <c r="AA12" s="656"/>
      <c r="AB12" s="656"/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6"/>
      <c r="AP12" s="656"/>
    </row>
    <row r="13" spans="1:42" s="665" customFormat="1" ht="25.5" customHeight="1">
      <c r="A13" s="105" t="str">
        <f>'Avenant Total'!A13</f>
        <v>Assistant administratif</v>
      </c>
      <c r="B13" s="330">
        <v>0</v>
      </c>
      <c r="C13" s="331">
        <f>ROUND(B13,2)</f>
        <v>0</v>
      </c>
      <c r="D13" s="409">
        <f>F13-C13</f>
        <v>0</v>
      </c>
      <c r="E13" s="776">
        <f>B13</f>
        <v>0</v>
      </c>
      <c r="F13" s="874">
        <f>ROUND(E13,2)</f>
        <v>0</v>
      </c>
      <c r="G13" s="407">
        <f>I13-F13</f>
        <v>0</v>
      </c>
      <c r="H13" s="877">
        <f>E13</f>
        <v>0</v>
      </c>
      <c r="I13" s="257">
        <f>ROUND(H13,2)</f>
        <v>0</v>
      </c>
      <c r="J13" s="878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6"/>
      <c r="AP13" s="656"/>
    </row>
    <row r="14" spans="1:42" s="665" customFormat="1" ht="25.5" customHeight="1" thickBot="1">
      <c r="A14" s="105" t="str">
        <f>'Avenant Total'!A14</f>
        <v>Autre personnel administratif et de support</v>
      </c>
      <c r="B14" s="332">
        <v>0</v>
      </c>
      <c r="C14" s="333">
        <f>ROUND(B14,2)</f>
        <v>0</v>
      </c>
      <c r="D14" s="410">
        <f>F14-C14</f>
        <v>0</v>
      </c>
      <c r="E14" s="776">
        <f>B14</f>
        <v>0</v>
      </c>
      <c r="F14" s="874">
        <f>ROUND(E14,2)</f>
        <v>0</v>
      </c>
      <c r="G14" s="406">
        <f>I14-F14</f>
        <v>0</v>
      </c>
      <c r="H14" s="877">
        <f>E14</f>
        <v>0</v>
      </c>
      <c r="I14" s="432">
        <f>ROUND(H14,2)</f>
        <v>0</v>
      </c>
      <c r="J14" s="878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6"/>
      <c r="AP14" s="656"/>
    </row>
    <row r="15" spans="1:42" s="665" customFormat="1" ht="25.5" customHeight="1" hidden="1" thickBot="1">
      <c r="A15" s="106"/>
      <c r="B15" s="334"/>
      <c r="C15" s="335"/>
      <c r="D15" s="411"/>
      <c r="E15" s="879"/>
      <c r="F15" s="880"/>
      <c r="G15" s="881"/>
      <c r="H15" s="785"/>
      <c r="I15" s="882"/>
      <c r="J15" s="883"/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656"/>
      <c r="V15" s="656"/>
      <c r="W15" s="656"/>
      <c r="X15" s="656"/>
      <c r="Y15" s="656"/>
      <c r="Z15" s="656"/>
      <c r="AA15" s="656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6"/>
      <c r="AM15" s="656"/>
      <c r="AN15" s="656"/>
      <c r="AO15" s="656"/>
      <c r="AP15" s="656"/>
    </row>
    <row r="16" spans="1:42" s="665" customFormat="1" ht="25.5" customHeight="1" hidden="1">
      <c r="A16" s="107"/>
      <c r="B16" s="336"/>
      <c r="C16" s="337"/>
      <c r="D16" s="412"/>
      <c r="E16" s="884"/>
      <c r="F16" s="788"/>
      <c r="G16" s="412"/>
      <c r="H16" s="789"/>
      <c r="I16" s="788"/>
      <c r="J16" s="885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656"/>
    </row>
    <row r="17" spans="1:42" s="665" customFormat="1" ht="25.5" customHeight="1" hidden="1">
      <c r="A17" s="108"/>
      <c r="B17" s="338"/>
      <c r="C17" s="339"/>
      <c r="D17" s="413"/>
      <c r="E17" s="791"/>
      <c r="F17" s="792"/>
      <c r="G17" s="413"/>
      <c r="H17" s="793"/>
      <c r="I17" s="792"/>
      <c r="J17" s="883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6"/>
      <c r="AB17" s="656"/>
      <c r="AC17" s="656"/>
      <c r="AD17" s="656"/>
      <c r="AE17" s="656"/>
      <c r="AF17" s="656"/>
      <c r="AG17" s="656"/>
      <c r="AH17" s="656"/>
      <c r="AI17" s="656"/>
      <c r="AJ17" s="656"/>
      <c r="AK17" s="656"/>
      <c r="AL17" s="656"/>
      <c r="AM17" s="656"/>
      <c r="AN17" s="656"/>
      <c r="AO17" s="656"/>
      <c r="AP17" s="656"/>
    </row>
    <row r="18" spans="1:42" s="888" customFormat="1" ht="25.5" customHeight="1" thickBot="1">
      <c r="A18" s="25" t="str">
        <f>'Avenant Total'!A18</f>
        <v>Sous-total Ressources Humaines</v>
      </c>
      <c r="B18" s="340">
        <f>SUM(B10:B14)</f>
        <v>0</v>
      </c>
      <c r="C18" s="341">
        <f>SUM(C10:C14)</f>
        <v>0</v>
      </c>
      <c r="D18" s="26">
        <f>SUM(D10:D11)+SUM(D12:D17)</f>
        <v>0</v>
      </c>
      <c r="E18" s="133">
        <f>SUM(E10:E17)</f>
        <v>0</v>
      </c>
      <c r="F18" s="134">
        <f>SUM(F10:F17)</f>
        <v>0</v>
      </c>
      <c r="G18" s="26">
        <f>SUM(G10:G11)+SUM(G12:G17)</f>
        <v>0</v>
      </c>
      <c r="H18" s="92">
        <f>SUM(H10:H17)</f>
        <v>0</v>
      </c>
      <c r="I18" s="134">
        <f>SUM(I10:I17)</f>
        <v>0</v>
      </c>
      <c r="J18" s="886"/>
      <c r="K18" s="887"/>
      <c r="L18" s="887"/>
      <c r="M18" s="887"/>
      <c r="N18" s="887"/>
      <c r="O18" s="887"/>
      <c r="P18" s="887"/>
      <c r="Q18" s="887"/>
      <c r="R18" s="887"/>
      <c r="S18" s="887"/>
      <c r="T18" s="887"/>
      <c r="U18" s="887"/>
      <c r="V18" s="887"/>
      <c r="W18" s="887"/>
      <c r="X18" s="887"/>
      <c r="Y18" s="887"/>
      <c r="Z18" s="887"/>
      <c r="AA18" s="887"/>
      <c r="AB18" s="887"/>
      <c r="AC18" s="887"/>
      <c r="AD18" s="887"/>
      <c r="AE18" s="887"/>
      <c r="AF18" s="887"/>
      <c r="AG18" s="887"/>
      <c r="AH18" s="887"/>
      <c r="AI18" s="887"/>
      <c r="AJ18" s="887"/>
      <c r="AK18" s="887"/>
      <c r="AL18" s="887"/>
      <c r="AM18" s="887"/>
      <c r="AN18" s="887"/>
      <c r="AO18" s="887"/>
      <c r="AP18" s="887"/>
    </row>
    <row r="19" spans="1:42" s="672" customFormat="1" ht="25.5" customHeight="1" thickBot="1">
      <c r="A19" s="889" t="str">
        <f>'Avenant Total'!A19</f>
        <v>2. Frais de voyage et de sejour</v>
      </c>
      <c r="B19" s="890"/>
      <c r="C19" s="890"/>
      <c r="D19" s="891"/>
      <c r="E19" s="892"/>
      <c r="F19" s="892"/>
      <c r="G19" s="891"/>
      <c r="H19" s="892"/>
      <c r="I19" s="892"/>
      <c r="J19" s="766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1"/>
      <c r="X19" s="671"/>
      <c r="Y19" s="671"/>
      <c r="Z19" s="671"/>
      <c r="AA19" s="671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71"/>
      <c r="AM19" s="671"/>
      <c r="AN19" s="671"/>
      <c r="AO19" s="671"/>
      <c r="AP19" s="671"/>
    </row>
    <row r="20" spans="1:42" s="665" customFormat="1" ht="25.5" customHeight="1">
      <c r="A20" s="110" t="str">
        <f>'Avenant Total'!A20</f>
        <v>Frais de voyage</v>
      </c>
      <c r="B20" s="342">
        <v>0</v>
      </c>
      <c r="C20" s="343">
        <f>ROUND(B20,2)</f>
        <v>0</v>
      </c>
      <c r="D20" s="414">
        <f>F20-C20</f>
        <v>0</v>
      </c>
      <c r="E20" s="893">
        <f>B20</f>
        <v>0</v>
      </c>
      <c r="F20" s="894">
        <f>ROUND(E20,2)</f>
        <v>0</v>
      </c>
      <c r="G20" s="404">
        <f>I20-F20</f>
        <v>0</v>
      </c>
      <c r="H20" s="895">
        <f>E20</f>
        <v>0</v>
      </c>
      <c r="I20" s="256">
        <f>ROUND(H20,2)</f>
        <v>0</v>
      </c>
      <c r="J20" s="896"/>
      <c r="K20" s="656"/>
      <c r="L20" s="656"/>
      <c r="M20" s="656"/>
      <c r="N20" s="656"/>
      <c r="O20" s="656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6"/>
      <c r="AH20" s="656"/>
      <c r="AI20" s="656"/>
      <c r="AJ20" s="656"/>
      <c r="AK20" s="656"/>
      <c r="AL20" s="656"/>
      <c r="AM20" s="656"/>
      <c r="AN20" s="656"/>
      <c r="AO20" s="656"/>
      <c r="AP20" s="656"/>
    </row>
    <row r="21" spans="1:42" s="665" customFormat="1" ht="25.5" customHeight="1">
      <c r="A21" s="111" t="str">
        <f>'Avenant Total'!A21</f>
        <v>Frais de sejour</v>
      </c>
      <c r="B21" s="344">
        <v>0</v>
      </c>
      <c r="C21" s="345">
        <f>ROUND(B21,2)</f>
        <v>0</v>
      </c>
      <c r="D21" s="415">
        <f>F21-C21</f>
        <v>0</v>
      </c>
      <c r="E21" s="897">
        <f>B21</f>
        <v>0</v>
      </c>
      <c r="F21" s="898">
        <f>ROUND(E21,2)</f>
        <v>0</v>
      </c>
      <c r="G21" s="407">
        <f>I21-F21</f>
        <v>0</v>
      </c>
      <c r="H21" s="899">
        <f>E21</f>
        <v>0</v>
      </c>
      <c r="I21" s="257">
        <f>ROUND(H21,2)</f>
        <v>0</v>
      </c>
      <c r="J21" s="885"/>
      <c r="K21" s="656"/>
      <c r="L21" s="656"/>
      <c r="M21" s="656"/>
      <c r="N21" s="656"/>
      <c r="O21" s="656"/>
      <c r="P21" s="656"/>
      <c r="Q21" s="656"/>
      <c r="R21" s="656"/>
      <c r="S21" s="656"/>
      <c r="T21" s="656"/>
      <c r="U21" s="656"/>
      <c r="V21" s="656"/>
      <c r="W21" s="656"/>
      <c r="X21" s="656"/>
      <c r="Y21" s="656"/>
      <c r="Z21" s="656"/>
      <c r="AA21" s="656"/>
      <c r="AB21" s="656"/>
      <c r="AC21" s="656"/>
      <c r="AD21" s="656"/>
      <c r="AE21" s="656"/>
      <c r="AF21" s="656"/>
      <c r="AG21" s="656"/>
      <c r="AH21" s="656"/>
      <c r="AI21" s="656"/>
      <c r="AJ21" s="656"/>
      <c r="AK21" s="656"/>
      <c r="AL21" s="656"/>
      <c r="AM21" s="656"/>
      <c r="AN21" s="656"/>
      <c r="AO21" s="656"/>
      <c r="AP21" s="656"/>
    </row>
    <row r="22" spans="1:42" s="665" customFormat="1" ht="35.25" customHeight="1" thickBot="1">
      <c r="A22" s="111" t="str">
        <f>'Avenant Total'!A22</f>
        <v>Per diem</v>
      </c>
      <c r="B22" s="346">
        <v>0</v>
      </c>
      <c r="C22" s="347">
        <f>ROUND(B22,2)</f>
        <v>0</v>
      </c>
      <c r="D22" s="416">
        <f>F22-C22</f>
        <v>0</v>
      </c>
      <c r="E22" s="900">
        <f>B22</f>
        <v>0</v>
      </c>
      <c r="F22" s="901">
        <f>ROUND(E22,2)</f>
        <v>0</v>
      </c>
      <c r="G22" s="402">
        <f>I22-F22</f>
        <v>0</v>
      </c>
      <c r="H22" s="902">
        <f>E22</f>
        <v>0</v>
      </c>
      <c r="I22" s="257">
        <f>ROUND(H22,2)</f>
        <v>0</v>
      </c>
      <c r="J22" s="885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656"/>
      <c r="W22" s="656"/>
      <c r="X22" s="656"/>
      <c r="Y22" s="656"/>
      <c r="Z22" s="656"/>
      <c r="AA22" s="656"/>
      <c r="AB22" s="656"/>
      <c r="AC22" s="656"/>
      <c r="AD22" s="656"/>
      <c r="AE22" s="656"/>
      <c r="AF22" s="656"/>
      <c r="AG22" s="656"/>
      <c r="AH22" s="656"/>
      <c r="AI22" s="656"/>
      <c r="AJ22" s="656"/>
      <c r="AK22" s="656"/>
      <c r="AL22" s="656"/>
      <c r="AM22" s="656"/>
      <c r="AN22" s="656"/>
      <c r="AO22" s="656"/>
      <c r="AP22" s="656"/>
    </row>
    <row r="23" spans="1:42" s="888" customFormat="1" ht="25.5" customHeight="1" thickBot="1">
      <c r="A23" s="27" t="str">
        <f>'Avenant Total'!A23</f>
        <v>Sous-total Frais de voyage et de sejour</v>
      </c>
      <c r="B23" s="348">
        <f>SUM(B20:B22)</f>
        <v>0</v>
      </c>
      <c r="C23" s="349">
        <f>SUM(C20:C22)</f>
        <v>0</v>
      </c>
      <c r="D23" s="134">
        <f aca="true" t="shared" si="0" ref="D23:I23">SUM(D20:D22)</f>
        <v>0</v>
      </c>
      <c r="E23" s="135">
        <f t="shared" si="0"/>
        <v>0</v>
      </c>
      <c r="F23" s="903">
        <f t="shared" si="0"/>
        <v>0</v>
      </c>
      <c r="G23" s="136">
        <f t="shared" si="0"/>
        <v>0</v>
      </c>
      <c r="H23" s="137">
        <f t="shared" si="0"/>
        <v>0</v>
      </c>
      <c r="I23" s="134">
        <f t="shared" si="0"/>
        <v>0</v>
      </c>
      <c r="J23" s="886"/>
      <c r="K23" s="887"/>
      <c r="L23" s="887"/>
      <c r="M23" s="887"/>
      <c r="N23" s="887"/>
      <c r="O23" s="887"/>
      <c r="P23" s="887"/>
      <c r="Q23" s="887"/>
      <c r="R23" s="887"/>
      <c r="S23" s="887"/>
      <c r="T23" s="887"/>
      <c r="U23" s="887"/>
      <c r="V23" s="887"/>
      <c r="W23" s="887"/>
      <c r="X23" s="887"/>
      <c r="Y23" s="887"/>
      <c r="Z23" s="887"/>
      <c r="AA23" s="887"/>
      <c r="AB23" s="887"/>
      <c r="AC23" s="887"/>
      <c r="AD23" s="887"/>
      <c r="AE23" s="887"/>
      <c r="AF23" s="887"/>
      <c r="AG23" s="887"/>
      <c r="AH23" s="887"/>
      <c r="AI23" s="887"/>
      <c r="AJ23" s="887"/>
      <c r="AK23" s="887"/>
      <c r="AL23" s="887"/>
      <c r="AM23" s="887"/>
      <c r="AN23" s="887"/>
      <c r="AO23" s="887"/>
      <c r="AP23" s="887"/>
    </row>
    <row r="24" spans="1:42" s="672" customFormat="1" ht="25.5" customHeight="1" thickBot="1">
      <c r="A24" s="904" t="str">
        <f>'Avenant Total'!A24</f>
        <v>3. Infrastructures</v>
      </c>
      <c r="B24" s="905"/>
      <c r="C24" s="905"/>
      <c r="D24" s="906"/>
      <c r="E24" s="907"/>
      <c r="F24" s="908"/>
      <c r="G24" s="909"/>
      <c r="H24" s="908"/>
      <c r="I24" s="907"/>
      <c r="J24" s="910"/>
      <c r="K24" s="671"/>
      <c r="L24" s="671"/>
      <c r="M24" s="671"/>
      <c r="N24" s="671"/>
      <c r="O24" s="671"/>
      <c r="P24" s="671"/>
      <c r="Q24" s="671"/>
      <c r="R24" s="671"/>
      <c r="S24" s="671"/>
      <c r="T24" s="671"/>
      <c r="U24" s="671"/>
      <c r="V24" s="671"/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671"/>
      <c r="AI24" s="671"/>
      <c r="AJ24" s="671"/>
      <c r="AK24" s="671"/>
      <c r="AL24" s="671"/>
      <c r="AM24" s="671"/>
      <c r="AN24" s="671"/>
      <c r="AO24" s="671"/>
      <c r="AP24" s="671"/>
    </row>
    <row r="25" spans="1:42" s="665" customFormat="1" ht="25.5" customHeight="1">
      <c r="A25" s="112" t="str">
        <f>'Avenant Total'!A25</f>
        <v>Travaux</v>
      </c>
      <c r="B25" s="350">
        <v>0</v>
      </c>
      <c r="C25" s="351">
        <f>ROUND(B25,2)</f>
        <v>0</v>
      </c>
      <c r="D25" s="415">
        <f>F25-C25</f>
        <v>0</v>
      </c>
      <c r="E25" s="911">
        <f>B25</f>
        <v>0</v>
      </c>
      <c r="F25" s="912">
        <f>ROUND(E25,2)</f>
        <v>0</v>
      </c>
      <c r="G25" s="871">
        <f>I25-F25</f>
        <v>0</v>
      </c>
      <c r="H25" s="913">
        <f>E25</f>
        <v>0</v>
      </c>
      <c r="I25" s="256">
        <f>ROUND(H25,2)</f>
        <v>0</v>
      </c>
      <c r="J25" s="132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6"/>
      <c r="AH25" s="656"/>
      <c r="AI25" s="656"/>
      <c r="AJ25" s="656"/>
      <c r="AK25" s="656"/>
      <c r="AL25" s="656"/>
      <c r="AM25" s="656"/>
      <c r="AN25" s="656"/>
      <c r="AO25" s="656"/>
      <c r="AP25" s="656"/>
    </row>
    <row r="26" spans="1:42" s="665" customFormat="1" ht="25.5" customHeight="1" thickBot="1">
      <c r="A26" s="113" t="str">
        <f>'Avenant Total'!A26</f>
        <v>Autre investissement</v>
      </c>
      <c r="B26" s="352">
        <v>0</v>
      </c>
      <c r="C26" s="347">
        <f>ROUND(B26,2)</f>
        <v>0</v>
      </c>
      <c r="D26" s="415">
        <f>F26-C26</f>
        <v>0</v>
      </c>
      <c r="E26" s="914">
        <f>B26</f>
        <v>0</v>
      </c>
      <c r="F26" s="915">
        <f>ROUND(E26,2)</f>
        <v>0</v>
      </c>
      <c r="G26" s="916">
        <f>I26-F26</f>
        <v>0</v>
      </c>
      <c r="H26" s="917">
        <f>E26</f>
        <v>0</v>
      </c>
      <c r="I26" s="432">
        <f>ROUND(H26,2)</f>
        <v>0</v>
      </c>
      <c r="J26" s="885"/>
      <c r="K26" s="656"/>
      <c r="L26" s="656"/>
      <c r="M26" s="656"/>
      <c r="N26" s="656"/>
      <c r="O26" s="656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6"/>
      <c r="AH26" s="656"/>
      <c r="AI26" s="656"/>
      <c r="AJ26" s="656"/>
      <c r="AK26" s="656"/>
      <c r="AL26" s="656"/>
      <c r="AM26" s="656"/>
      <c r="AN26" s="656"/>
      <c r="AO26" s="656"/>
      <c r="AP26" s="656"/>
    </row>
    <row r="27" spans="1:42" s="665" customFormat="1" ht="25.5" customHeight="1" thickBot="1">
      <c r="A27" s="114" t="str">
        <f>'Avenant Total'!A27</f>
        <v>Sous-total Infrastructures</v>
      </c>
      <c r="B27" s="348">
        <f>SUM(B25:B26)</f>
        <v>0</v>
      </c>
      <c r="C27" s="353">
        <f>SUM(C25:C26)</f>
        <v>0</v>
      </c>
      <c r="D27" s="134">
        <f aca="true" t="shared" si="1" ref="D27:I27">SUM(D25:D26)</f>
        <v>0</v>
      </c>
      <c r="E27" s="141">
        <f t="shared" si="1"/>
        <v>0</v>
      </c>
      <c r="F27" s="139">
        <f t="shared" si="1"/>
        <v>0</v>
      </c>
      <c r="G27" s="136">
        <f t="shared" si="1"/>
        <v>0</v>
      </c>
      <c r="H27" s="137">
        <f t="shared" si="1"/>
        <v>0</v>
      </c>
      <c r="I27" s="134">
        <f t="shared" si="1"/>
        <v>0</v>
      </c>
      <c r="J27" s="918"/>
      <c r="K27" s="656"/>
      <c r="L27" s="656"/>
      <c r="M27" s="656"/>
      <c r="N27" s="656"/>
      <c r="O27" s="656"/>
      <c r="P27" s="656"/>
      <c r="Q27" s="656"/>
      <c r="R27" s="656"/>
      <c r="S27" s="656"/>
      <c r="T27" s="656"/>
      <c r="U27" s="656"/>
      <c r="V27" s="656"/>
      <c r="W27" s="656"/>
      <c r="X27" s="656"/>
      <c r="Y27" s="656"/>
      <c r="Z27" s="656"/>
      <c r="AA27" s="656"/>
      <c r="AB27" s="656"/>
      <c r="AC27" s="656"/>
      <c r="AD27" s="656"/>
      <c r="AE27" s="656"/>
      <c r="AF27" s="656"/>
      <c r="AG27" s="656"/>
      <c r="AH27" s="656"/>
      <c r="AI27" s="656"/>
      <c r="AJ27" s="656"/>
      <c r="AK27" s="656"/>
      <c r="AL27" s="656"/>
      <c r="AM27" s="656"/>
      <c r="AN27" s="656"/>
      <c r="AO27" s="656"/>
      <c r="AP27" s="656"/>
    </row>
    <row r="28" spans="1:42" s="672" customFormat="1" ht="25.5" customHeight="1" thickBot="1">
      <c r="A28" s="733" t="str">
        <f>'Avenant Total'!A28</f>
        <v>4. Equipement et fournitures</v>
      </c>
      <c r="B28" s="707"/>
      <c r="C28" s="707"/>
      <c r="D28" s="909"/>
      <c r="E28" s="709"/>
      <c r="F28" s="708"/>
      <c r="G28" s="909"/>
      <c r="H28" s="708"/>
      <c r="I28" s="709"/>
      <c r="J28" s="919"/>
      <c r="K28" s="671"/>
      <c r="L28" s="671"/>
      <c r="M28" s="671"/>
      <c r="N28" s="671"/>
      <c r="O28" s="671"/>
      <c r="P28" s="671"/>
      <c r="Q28" s="671"/>
      <c r="R28" s="671"/>
      <c r="S28" s="671"/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H28" s="671"/>
      <c r="AI28" s="671"/>
      <c r="AJ28" s="671"/>
      <c r="AK28" s="671"/>
      <c r="AL28" s="671"/>
      <c r="AM28" s="671"/>
      <c r="AN28" s="671"/>
      <c r="AO28" s="671"/>
      <c r="AP28" s="671"/>
    </row>
    <row r="29" spans="1:42" s="665" customFormat="1" ht="25.5" customHeight="1">
      <c r="A29" s="116" t="str">
        <f>'Avenant Total'!A29</f>
        <v>Matériel informatique et logiciel</v>
      </c>
      <c r="B29" s="350">
        <v>0</v>
      </c>
      <c r="C29" s="355">
        <f>ROUND(B29,2)</f>
        <v>0</v>
      </c>
      <c r="D29" s="417">
        <f>F29-C29</f>
        <v>0</v>
      </c>
      <c r="E29" s="814">
        <f>B29</f>
        <v>0</v>
      </c>
      <c r="F29" s="920">
        <f>ROUND(E29,2)</f>
        <v>0</v>
      </c>
      <c r="G29" s="871">
        <f>I29-F29</f>
        <v>0</v>
      </c>
      <c r="H29" s="921">
        <f>E29</f>
        <v>0</v>
      </c>
      <c r="I29" s="256">
        <f>ROUND(H29,2)</f>
        <v>0</v>
      </c>
      <c r="J29" s="132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6"/>
      <c r="AH29" s="656"/>
      <c r="AI29" s="656"/>
      <c r="AJ29" s="656"/>
      <c r="AK29" s="656"/>
      <c r="AL29" s="656"/>
      <c r="AM29" s="656"/>
      <c r="AN29" s="656"/>
      <c r="AO29" s="656"/>
      <c r="AP29" s="656"/>
    </row>
    <row r="30" spans="1:42" s="665" customFormat="1" ht="25.5" customHeight="1">
      <c r="A30" s="111" t="str">
        <f>'Avenant Total'!A30</f>
        <v>Machines, outils, pièces détachées/matériel</v>
      </c>
      <c r="B30" s="356">
        <v>0</v>
      </c>
      <c r="C30" s="357">
        <f>ROUND(B30,2)</f>
        <v>0</v>
      </c>
      <c r="D30" s="418">
        <f>F30-C30</f>
        <v>0</v>
      </c>
      <c r="E30" s="922">
        <f>B30</f>
        <v>0</v>
      </c>
      <c r="F30" s="260">
        <f>ROUND(E30,2)</f>
        <v>0</v>
      </c>
      <c r="G30" s="875">
        <f>I30-F30</f>
        <v>0</v>
      </c>
      <c r="H30" s="877">
        <f>E30</f>
        <v>0</v>
      </c>
      <c r="I30" s="257">
        <f>ROUND(H30,2)</f>
        <v>0</v>
      </c>
      <c r="J30" s="885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6"/>
      <c r="AJ30" s="656"/>
      <c r="AK30" s="656"/>
      <c r="AL30" s="656"/>
      <c r="AM30" s="656"/>
      <c r="AN30" s="656"/>
      <c r="AO30" s="656"/>
      <c r="AP30" s="656"/>
    </row>
    <row r="31" spans="1:42" s="665" customFormat="1" ht="25.5" customHeight="1">
      <c r="A31" s="111" t="str">
        <f>'Avenant Total'!A31</f>
        <v>Location equipement</v>
      </c>
      <c r="B31" s="356">
        <v>0</v>
      </c>
      <c r="C31" s="357">
        <f>ROUND(B31,2)</f>
        <v>0</v>
      </c>
      <c r="D31" s="415">
        <f>F31-C31</f>
        <v>0</v>
      </c>
      <c r="E31" s="922">
        <v>0</v>
      </c>
      <c r="F31" s="260">
        <f>ROUND(E31,2)</f>
        <v>0</v>
      </c>
      <c r="G31" s="875">
        <f>I31-F31</f>
        <v>0</v>
      </c>
      <c r="H31" s="877">
        <f>E31</f>
        <v>0</v>
      </c>
      <c r="I31" s="257">
        <f>ROUND(H31,2)</f>
        <v>0</v>
      </c>
      <c r="J31" s="878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6"/>
      <c r="V31" s="656"/>
      <c r="W31" s="656"/>
      <c r="X31" s="656"/>
      <c r="Y31" s="656"/>
      <c r="Z31" s="656"/>
      <c r="AA31" s="656"/>
      <c r="AB31" s="656"/>
      <c r="AC31" s="656"/>
      <c r="AD31" s="656"/>
      <c r="AE31" s="656"/>
      <c r="AF31" s="656"/>
      <c r="AG31" s="656"/>
      <c r="AH31" s="656"/>
      <c r="AI31" s="656"/>
      <c r="AJ31" s="656"/>
      <c r="AK31" s="656"/>
      <c r="AL31" s="656"/>
      <c r="AM31" s="656"/>
      <c r="AN31" s="656"/>
      <c r="AO31" s="656"/>
      <c r="AP31" s="656"/>
    </row>
    <row r="32" spans="1:42" s="665" customFormat="1" ht="25.5" customHeight="1">
      <c r="A32" s="111" t="str">
        <f>'Avenant Total'!A32</f>
        <v>Consommables</v>
      </c>
      <c r="B32" s="356">
        <v>0</v>
      </c>
      <c r="C32" s="357">
        <f>ROUND(B32,2)</f>
        <v>0</v>
      </c>
      <c r="D32" s="415">
        <f>F32-C32</f>
        <v>0</v>
      </c>
      <c r="E32" s="922">
        <f>B32</f>
        <v>0</v>
      </c>
      <c r="F32" s="260">
        <f>ROUND(E32,2)</f>
        <v>0</v>
      </c>
      <c r="G32" s="875">
        <f>I32-F32</f>
        <v>0</v>
      </c>
      <c r="H32" s="877">
        <f>E32</f>
        <v>0</v>
      </c>
      <c r="I32" s="257">
        <f>ROUND(H32,2)</f>
        <v>0</v>
      </c>
      <c r="J32" s="885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6"/>
      <c r="AK32" s="656"/>
      <c r="AL32" s="656"/>
      <c r="AM32" s="656"/>
      <c r="AN32" s="656"/>
      <c r="AO32" s="656"/>
      <c r="AP32" s="656"/>
    </row>
    <row r="33" spans="1:42" s="665" customFormat="1" ht="25.5" customHeight="1" thickBot="1">
      <c r="A33" s="111" t="str">
        <f>'Avenant Total'!A33</f>
        <v>Autre équipement ou fourniture</v>
      </c>
      <c r="B33" s="352">
        <v>0</v>
      </c>
      <c r="C33" s="358">
        <f>ROUND(B33,2)</f>
        <v>0</v>
      </c>
      <c r="D33" s="416">
        <f>F33-C33</f>
        <v>0</v>
      </c>
      <c r="E33" s="818">
        <f>B33</f>
        <v>0</v>
      </c>
      <c r="F33" s="923">
        <f>ROUND(E33,2)</f>
        <v>0</v>
      </c>
      <c r="G33" s="916">
        <f>I33-F33</f>
        <v>0</v>
      </c>
      <c r="H33" s="924">
        <f>E33</f>
        <v>0</v>
      </c>
      <c r="I33" s="432">
        <f>ROUND(H33,2)</f>
        <v>0</v>
      </c>
      <c r="J33" s="885"/>
      <c r="K33" s="656"/>
      <c r="L33" s="656"/>
      <c r="M33" s="656"/>
      <c r="N33" s="656"/>
      <c r="O33" s="656"/>
      <c r="P33" s="656"/>
      <c r="Q33" s="656"/>
      <c r="R33" s="656"/>
      <c r="S33" s="656"/>
      <c r="T33" s="656"/>
      <c r="U33" s="656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6"/>
      <c r="AH33" s="656"/>
      <c r="AI33" s="656"/>
      <c r="AJ33" s="656"/>
      <c r="AK33" s="656"/>
      <c r="AL33" s="656"/>
      <c r="AM33" s="656"/>
      <c r="AN33" s="656"/>
      <c r="AO33" s="656"/>
      <c r="AP33" s="656"/>
    </row>
    <row r="34" spans="1:42" s="888" customFormat="1" ht="25.5" customHeight="1" thickBot="1">
      <c r="A34" s="27" t="str">
        <f>'Avenant Total'!A34</f>
        <v>Sous-total Equipement et fournitures</v>
      </c>
      <c r="B34" s="359">
        <f>SUM(B29:B33)</f>
        <v>0</v>
      </c>
      <c r="C34" s="360">
        <f>SUM(C29:C33)</f>
        <v>0</v>
      </c>
      <c r="D34" s="138">
        <f aca="true" t="shared" si="2" ref="D34:I34">SUM(D29:D33)</f>
        <v>0</v>
      </c>
      <c r="E34" s="30">
        <f t="shared" si="2"/>
        <v>0</v>
      </c>
      <c r="F34" s="925">
        <f t="shared" si="2"/>
        <v>0</v>
      </c>
      <c r="G34" s="137">
        <f t="shared" si="2"/>
        <v>0</v>
      </c>
      <c r="H34" s="134">
        <f t="shared" si="2"/>
        <v>0</v>
      </c>
      <c r="I34" s="134">
        <f t="shared" si="2"/>
        <v>0</v>
      </c>
      <c r="J34" s="886"/>
      <c r="K34" s="887"/>
      <c r="L34" s="887"/>
      <c r="M34" s="887"/>
      <c r="N34" s="887"/>
      <c r="O34" s="887"/>
      <c r="P34" s="887"/>
      <c r="Q34" s="887"/>
      <c r="R34" s="887"/>
      <c r="S34" s="887"/>
      <c r="T34" s="887"/>
      <c r="U34" s="887"/>
      <c r="V34" s="887"/>
      <c r="W34" s="887"/>
      <c r="X34" s="887"/>
      <c r="Y34" s="887"/>
      <c r="Z34" s="887"/>
      <c r="AA34" s="887"/>
      <c r="AB34" s="887"/>
      <c r="AC34" s="887"/>
      <c r="AD34" s="887"/>
      <c r="AE34" s="887"/>
      <c r="AF34" s="887"/>
      <c r="AG34" s="887"/>
      <c r="AH34" s="887"/>
      <c r="AI34" s="887"/>
      <c r="AJ34" s="887"/>
      <c r="AK34" s="887"/>
      <c r="AL34" s="887"/>
      <c r="AM34" s="887"/>
      <c r="AN34" s="887"/>
      <c r="AO34" s="887"/>
      <c r="AP34" s="887"/>
    </row>
    <row r="35" spans="1:42" s="672" customFormat="1" ht="25.5" customHeight="1" thickBot="1">
      <c r="A35" s="926" t="str">
        <f>'Avenant Total'!A35</f>
        <v>5. Couts des services</v>
      </c>
      <c r="B35" s="707"/>
      <c r="C35" s="707"/>
      <c r="D35" s="927"/>
      <c r="E35" s="709"/>
      <c r="F35" s="708"/>
      <c r="G35" s="906"/>
      <c r="H35" s="708"/>
      <c r="I35" s="709"/>
      <c r="J35" s="919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1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1"/>
      <c r="AK35" s="671"/>
      <c r="AL35" s="671"/>
      <c r="AM35" s="671"/>
      <c r="AN35" s="671"/>
      <c r="AO35" s="671"/>
      <c r="AP35" s="671"/>
    </row>
    <row r="36" spans="1:42" s="665" customFormat="1" ht="25.5" customHeight="1">
      <c r="A36" s="113" t="str">
        <f>'Avenant Total'!A36</f>
        <v>Experts externes</v>
      </c>
      <c r="B36" s="350">
        <v>0</v>
      </c>
      <c r="C36" s="351">
        <f>ROUND(B36,2)</f>
        <v>0</v>
      </c>
      <c r="D36" s="419">
        <f>F36-C36</f>
        <v>0</v>
      </c>
      <c r="E36" s="893"/>
      <c r="F36" s="920">
        <f>ROUND(E36,2)</f>
        <v>0</v>
      </c>
      <c r="G36" s="404">
        <f aca="true" t="shared" si="3" ref="G36:G43">I36-F36</f>
        <v>0</v>
      </c>
      <c r="H36" s="921">
        <f aca="true" t="shared" si="4" ref="H36:H43">E36</f>
        <v>0</v>
      </c>
      <c r="I36" s="256">
        <f>ROUND(H36,2)</f>
        <v>0</v>
      </c>
      <c r="J36" s="132"/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6"/>
      <c r="AH36" s="656"/>
      <c r="AI36" s="656"/>
      <c r="AJ36" s="656"/>
      <c r="AK36" s="656"/>
      <c r="AL36" s="656"/>
      <c r="AM36" s="656"/>
      <c r="AN36" s="656"/>
      <c r="AO36" s="656"/>
      <c r="AP36" s="656"/>
    </row>
    <row r="37" spans="1:42" s="665" customFormat="1" ht="25.5" customHeight="1">
      <c r="A37" s="113" t="str">
        <f>'Avenant Total'!A37</f>
        <v>Publications, études, recherche</v>
      </c>
      <c r="B37" s="356">
        <v>0</v>
      </c>
      <c r="C37" s="345">
        <f>ROUND(B37,2)</f>
        <v>0</v>
      </c>
      <c r="D37" s="415">
        <f aca="true" t="shared" si="5" ref="D37:D43">F37-C37</f>
        <v>0</v>
      </c>
      <c r="E37" s="897">
        <f aca="true" t="shared" si="6" ref="E37:E43">B37</f>
        <v>0</v>
      </c>
      <c r="F37" s="260">
        <f>ROUND(E37,2)</f>
        <v>0</v>
      </c>
      <c r="G37" s="406">
        <f t="shared" si="3"/>
        <v>0</v>
      </c>
      <c r="H37" s="877">
        <f t="shared" si="4"/>
        <v>0</v>
      </c>
      <c r="I37" s="257">
        <f>ROUND(H37,2)</f>
        <v>0</v>
      </c>
      <c r="J37" s="885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6"/>
      <c r="V37" s="656"/>
      <c r="W37" s="656"/>
      <c r="X37" s="656"/>
      <c r="Y37" s="656"/>
      <c r="Z37" s="656"/>
      <c r="AA37" s="656"/>
      <c r="AB37" s="656"/>
      <c r="AC37" s="656"/>
      <c r="AD37" s="656"/>
      <c r="AE37" s="656"/>
      <c r="AF37" s="656"/>
      <c r="AG37" s="656"/>
      <c r="AH37" s="656"/>
      <c r="AI37" s="656"/>
      <c r="AJ37" s="656"/>
      <c r="AK37" s="656"/>
      <c r="AL37" s="656"/>
      <c r="AM37" s="656"/>
      <c r="AN37" s="656"/>
      <c r="AO37" s="656"/>
      <c r="AP37" s="656"/>
    </row>
    <row r="38" spans="1:42" s="665" customFormat="1" ht="25.5" customHeight="1">
      <c r="A38" s="113" t="str">
        <f>'Avenant Total'!A38</f>
        <v>Coûts de la vérification de dépenses</v>
      </c>
      <c r="B38" s="356">
        <v>0</v>
      </c>
      <c r="C38" s="345">
        <f aca="true" t="shared" si="7" ref="C38:C43">ROUND(B38,2)</f>
        <v>0</v>
      </c>
      <c r="D38" s="415">
        <f t="shared" si="5"/>
        <v>0</v>
      </c>
      <c r="E38" s="897">
        <f t="shared" si="6"/>
        <v>0</v>
      </c>
      <c r="F38" s="260">
        <f aca="true" t="shared" si="8" ref="F38:F43">ROUND(E38,2)</f>
        <v>0</v>
      </c>
      <c r="G38" s="875">
        <f t="shared" si="3"/>
        <v>0</v>
      </c>
      <c r="H38" s="877">
        <f t="shared" si="4"/>
        <v>0</v>
      </c>
      <c r="I38" s="257">
        <f aca="true" t="shared" si="9" ref="I38:I43">ROUND(H38,2)</f>
        <v>0</v>
      </c>
      <c r="J38" s="885"/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656"/>
      <c r="V38" s="656"/>
      <c r="W38" s="656"/>
      <c r="X38" s="656"/>
      <c r="Y38" s="656"/>
      <c r="Z38" s="656"/>
      <c r="AA38" s="656"/>
      <c r="AB38" s="656"/>
      <c r="AC38" s="656"/>
      <c r="AD38" s="656"/>
      <c r="AE38" s="656"/>
      <c r="AF38" s="656"/>
      <c r="AG38" s="656"/>
      <c r="AH38" s="656"/>
      <c r="AI38" s="656"/>
      <c r="AJ38" s="656"/>
      <c r="AK38" s="656"/>
      <c r="AL38" s="656"/>
      <c r="AM38" s="656"/>
      <c r="AN38" s="656"/>
      <c r="AO38" s="656"/>
      <c r="AP38" s="656"/>
    </row>
    <row r="39" spans="1:42" s="665" customFormat="1" ht="25.5" customHeight="1">
      <c r="A39" s="113" t="str">
        <f>'Avenant Total'!A39</f>
        <v>Traduction, interprètes</v>
      </c>
      <c r="B39" s="356">
        <v>0</v>
      </c>
      <c r="C39" s="345">
        <f t="shared" si="7"/>
        <v>0</v>
      </c>
      <c r="D39" s="415">
        <f t="shared" si="5"/>
        <v>0</v>
      </c>
      <c r="E39" s="897">
        <f t="shared" si="6"/>
        <v>0</v>
      </c>
      <c r="F39" s="260">
        <f t="shared" si="8"/>
        <v>0</v>
      </c>
      <c r="G39" s="407">
        <f t="shared" si="3"/>
        <v>0</v>
      </c>
      <c r="H39" s="877">
        <f t="shared" si="4"/>
        <v>0</v>
      </c>
      <c r="I39" s="257">
        <f t="shared" si="9"/>
        <v>0</v>
      </c>
      <c r="J39" s="885"/>
      <c r="K39" s="656"/>
      <c r="L39" s="656"/>
      <c r="M39" s="656"/>
      <c r="N39" s="656"/>
      <c r="O39" s="656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6"/>
      <c r="AH39" s="656"/>
      <c r="AI39" s="656"/>
      <c r="AJ39" s="656"/>
      <c r="AK39" s="656"/>
      <c r="AL39" s="656"/>
      <c r="AM39" s="656"/>
      <c r="AN39" s="656"/>
      <c r="AO39" s="656"/>
      <c r="AP39" s="656"/>
    </row>
    <row r="40" spans="1:42" s="665" customFormat="1" ht="32.25" customHeight="1">
      <c r="A40" s="113" t="str">
        <f>'Avenant Total'!A40</f>
        <v>Services financiers éligibles (coûts de la garantie bancaire, etc.)</v>
      </c>
      <c r="B40" s="356">
        <v>0</v>
      </c>
      <c r="C40" s="345">
        <f t="shared" si="7"/>
        <v>0</v>
      </c>
      <c r="D40" s="415">
        <f t="shared" si="5"/>
        <v>0</v>
      </c>
      <c r="E40" s="897">
        <f t="shared" si="6"/>
        <v>0</v>
      </c>
      <c r="F40" s="260">
        <f t="shared" si="8"/>
        <v>0</v>
      </c>
      <c r="G40" s="407">
        <f t="shared" si="3"/>
        <v>0</v>
      </c>
      <c r="H40" s="877">
        <f t="shared" si="4"/>
        <v>0</v>
      </c>
      <c r="I40" s="257">
        <f t="shared" si="9"/>
        <v>0</v>
      </c>
      <c r="J40" s="878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  <c r="AK40" s="656"/>
      <c r="AL40" s="656"/>
      <c r="AM40" s="656"/>
      <c r="AN40" s="656"/>
      <c r="AO40" s="656"/>
      <c r="AP40" s="656"/>
    </row>
    <row r="41" spans="1:42" s="665" customFormat="1" ht="28.5" customHeight="1">
      <c r="A41" s="113" t="str">
        <f>'Avenant Total'!A41</f>
        <v>Coûts des conférences/séminaires</v>
      </c>
      <c r="B41" s="356">
        <v>0</v>
      </c>
      <c r="C41" s="345">
        <f t="shared" si="7"/>
        <v>0</v>
      </c>
      <c r="D41" s="415">
        <f>F41-C41</f>
        <v>0</v>
      </c>
      <c r="E41" s="897">
        <f t="shared" si="6"/>
        <v>0</v>
      </c>
      <c r="F41" s="260">
        <f>ROUND(E41,2)</f>
        <v>0</v>
      </c>
      <c r="G41" s="407">
        <f t="shared" si="3"/>
        <v>0</v>
      </c>
      <c r="H41" s="877">
        <f t="shared" si="4"/>
        <v>0</v>
      </c>
      <c r="I41" s="257">
        <f t="shared" si="9"/>
        <v>0</v>
      </c>
      <c r="J41" s="878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6"/>
      <c r="AI41" s="656"/>
      <c r="AJ41" s="656"/>
      <c r="AK41" s="656"/>
      <c r="AL41" s="656"/>
      <c r="AM41" s="656"/>
      <c r="AN41" s="656"/>
      <c r="AO41" s="656"/>
      <c r="AP41" s="656"/>
    </row>
    <row r="42" spans="1:42" s="665" customFormat="1" ht="25.5" customHeight="1">
      <c r="A42" s="113" t="str">
        <f>'Avenant Total'!A42</f>
        <v>Actions de visibilité</v>
      </c>
      <c r="B42" s="356">
        <v>0</v>
      </c>
      <c r="C42" s="345">
        <f t="shared" si="7"/>
        <v>0</v>
      </c>
      <c r="D42" s="415">
        <f t="shared" si="5"/>
        <v>0</v>
      </c>
      <c r="E42" s="897">
        <v>0</v>
      </c>
      <c r="F42" s="260">
        <f>ROUND(E42,2)</f>
        <v>0</v>
      </c>
      <c r="G42" s="407">
        <f t="shared" si="3"/>
        <v>0</v>
      </c>
      <c r="H42" s="877">
        <f t="shared" si="4"/>
        <v>0</v>
      </c>
      <c r="I42" s="257">
        <f t="shared" si="9"/>
        <v>0</v>
      </c>
      <c r="J42" s="885"/>
      <c r="K42" s="656"/>
      <c r="L42" s="656"/>
      <c r="M42" s="656"/>
      <c r="N42" s="656"/>
      <c r="O42" s="656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6"/>
      <c r="AH42" s="656"/>
      <c r="AI42" s="656"/>
      <c r="AJ42" s="656"/>
      <c r="AK42" s="656"/>
      <c r="AL42" s="656"/>
      <c r="AM42" s="656"/>
      <c r="AN42" s="656"/>
      <c r="AO42" s="656"/>
      <c r="AP42" s="656"/>
    </row>
    <row r="43" spans="1:42" s="665" customFormat="1" ht="25.5" customHeight="1" thickBot="1">
      <c r="A43" s="113" t="str">
        <f>'Avenant Total'!A43</f>
        <v>Autre service sous-traité</v>
      </c>
      <c r="B43" s="352">
        <v>0</v>
      </c>
      <c r="C43" s="347">
        <f t="shared" si="7"/>
        <v>0</v>
      </c>
      <c r="D43" s="415">
        <f t="shared" si="5"/>
        <v>0</v>
      </c>
      <c r="E43" s="900">
        <f t="shared" si="6"/>
        <v>0</v>
      </c>
      <c r="F43" s="923">
        <f t="shared" si="8"/>
        <v>0</v>
      </c>
      <c r="G43" s="402">
        <f t="shared" si="3"/>
        <v>0</v>
      </c>
      <c r="H43" s="924">
        <f t="shared" si="4"/>
        <v>0</v>
      </c>
      <c r="I43" s="432">
        <f t="shared" si="9"/>
        <v>0</v>
      </c>
      <c r="J43" s="885"/>
      <c r="K43" s="656"/>
      <c r="L43" s="656"/>
      <c r="M43" s="656"/>
      <c r="N43" s="656"/>
      <c r="O43" s="656"/>
      <c r="P43" s="656"/>
      <c r="Q43" s="656"/>
      <c r="R43" s="656"/>
      <c r="S43" s="656"/>
      <c r="T43" s="656"/>
      <c r="U43" s="656"/>
      <c r="V43" s="656"/>
      <c r="W43" s="656"/>
      <c r="X43" s="656"/>
      <c r="Y43" s="656"/>
      <c r="Z43" s="656"/>
      <c r="AA43" s="656"/>
      <c r="AB43" s="656"/>
      <c r="AC43" s="656"/>
      <c r="AD43" s="656"/>
      <c r="AE43" s="656"/>
      <c r="AF43" s="656"/>
      <c r="AG43" s="656"/>
      <c r="AH43" s="656"/>
      <c r="AI43" s="656"/>
      <c r="AJ43" s="656"/>
      <c r="AK43" s="656"/>
      <c r="AL43" s="656"/>
      <c r="AM43" s="656"/>
      <c r="AN43" s="656"/>
      <c r="AO43" s="656"/>
      <c r="AP43" s="656"/>
    </row>
    <row r="44" spans="1:42" s="888" customFormat="1" ht="25.5" customHeight="1" thickBot="1">
      <c r="A44" s="28" t="str">
        <f>'Avenant Total'!A44</f>
        <v>Sous-total Services sous-traités</v>
      </c>
      <c r="B44" s="361">
        <f>SUM(B36:B43)</f>
        <v>0</v>
      </c>
      <c r="C44" s="362">
        <f>SUM(C36:C43)</f>
        <v>0</v>
      </c>
      <c r="D44" s="134">
        <f aca="true" t="shared" si="10" ref="D44:I44">SUM(D36:D43)</f>
        <v>0</v>
      </c>
      <c r="E44" s="141">
        <f>SUM(E36:E43)</f>
        <v>0</v>
      </c>
      <c r="F44" s="139">
        <f t="shared" si="10"/>
        <v>0</v>
      </c>
      <c r="G44" s="136">
        <f t="shared" si="10"/>
        <v>0</v>
      </c>
      <c r="H44" s="137">
        <f t="shared" si="10"/>
        <v>0</v>
      </c>
      <c r="I44" s="134">
        <f t="shared" si="10"/>
        <v>0</v>
      </c>
      <c r="J44" s="886"/>
      <c r="K44" s="887"/>
      <c r="L44" s="887"/>
      <c r="M44" s="887"/>
      <c r="N44" s="887"/>
      <c r="O44" s="887"/>
      <c r="P44" s="887"/>
      <c r="Q44" s="887"/>
      <c r="R44" s="887"/>
      <c r="S44" s="887"/>
      <c r="T44" s="887"/>
      <c r="U44" s="887"/>
      <c r="V44" s="887"/>
      <c r="W44" s="887"/>
      <c r="X44" s="887"/>
      <c r="Y44" s="887"/>
      <c r="Z44" s="887"/>
      <c r="AA44" s="887"/>
      <c r="AB44" s="887"/>
      <c r="AC44" s="887"/>
      <c r="AD44" s="887"/>
      <c r="AE44" s="887"/>
      <c r="AF44" s="887"/>
      <c r="AG44" s="887"/>
      <c r="AH44" s="887"/>
      <c r="AI44" s="887"/>
      <c r="AJ44" s="887"/>
      <c r="AK44" s="887"/>
      <c r="AL44" s="887"/>
      <c r="AM44" s="887"/>
      <c r="AN44" s="887"/>
      <c r="AO44" s="887"/>
      <c r="AP44" s="887"/>
    </row>
    <row r="45" spans="1:42" s="672" customFormat="1" ht="25.5" customHeight="1" thickBot="1">
      <c r="A45" s="525" t="str">
        <f>'Avenant Total'!A45</f>
        <v>6. Autres couts</v>
      </c>
      <c r="B45" s="707"/>
      <c r="C45" s="707"/>
      <c r="D45" s="909"/>
      <c r="E45" s="246"/>
      <c r="F45" s="737"/>
      <c r="G45" s="909"/>
      <c r="H45" s="737"/>
      <c r="I45" s="709"/>
      <c r="J45" s="919"/>
      <c r="K45" s="671"/>
      <c r="L45" s="671"/>
      <c r="M45" s="671"/>
      <c r="N45" s="671"/>
      <c r="O45" s="671"/>
      <c r="P45" s="671"/>
      <c r="Q45" s="671"/>
      <c r="R45" s="671"/>
      <c r="S45" s="671"/>
      <c r="T45" s="671"/>
      <c r="U45" s="671"/>
      <c r="V45" s="671"/>
      <c r="W45" s="671"/>
      <c r="X45" s="671"/>
      <c r="Y45" s="671"/>
      <c r="Z45" s="671"/>
      <c r="AA45" s="671"/>
      <c r="AB45" s="671"/>
      <c r="AC45" s="671"/>
      <c r="AD45" s="671"/>
      <c r="AE45" s="671"/>
      <c r="AF45" s="671"/>
      <c r="AG45" s="671"/>
      <c r="AH45" s="671"/>
      <c r="AI45" s="671"/>
      <c r="AJ45" s="671"/>
      <c r="AK45" s="671"/>
      <c r="AL45" s="671"/>
      <c r="AM45" s="671"/>
      <c r="AN45" s="671"/>
      <c r="AO45" s="671"/>
      <c r="AP45" s="671"/>
    </row>
    <row r="46" spans="1:42" s="665" customFormat="1" ht="25.5" customHeight="1">
      <c r="A46" s="113" t="str">
        <f>'Avenant Total'!A46</f>
        <v>Subvention en cascade</v>
      </c>
      <c r="B46" s="363">
        <v>0</v>
      </c>
      <c r="C46" s="364">
        <f>ROUND(B46,2)</f>
        <v>0</v>
      </c>
      <c r="D46" s="404">
        <f>F46-C46</f>
        <v>0</v>
      </c>
      <c r="E46" s="278">
        <f>B46</f>
        <v>0</v>
      </c>
      <c r="F46" s="260">
        <f>ROUND(E46,2)</f>
        <v>0</v>
      </c>
      <c r="G46" s="404">
        <f>I46-F46</f>
        <v>0</v>
      </c>
      <c r="H46" s="279">
        <f>E46</f>
        <v>0</v>
      </c>
      <c r="I46" s="280">
        <f>ROUND(H46,2)</f>
        <v>0</v>
      </c>
      <c r="J46" s="132"/>
      <c r="K46" s="656"/>
      <c r="L46" s="656"/>
      <c r="M46" s="656"/>
      <c r="N46" s="656"/>
      <c r="O46" s="656"/>
      <c r="P46" s="656"/>
      <c r="Q46" s="656"/>
      <c r="R46" s="656"/>
      <c r="S46" s="656"/>
      <c r="T46" s="656"/>
      <c r="U46" s="656"/>
      <c r="V46" s="656"/>
      <c r="W46" s="656"/>
      <c r="X46" s="656"/>
      <c r="Y46" s="656"/>
      <c r="Z46" s="656"/>
      <c r="AA46" s="656"/>
      <c r="AB46" s="656"/>
      <c r="AC46" s="656"/>
      <c r="AD46" s="656"/>
      <c r="AE46" s="656"/>
      <c r="AF46" s="656"/>
      <c r="AG46" s="656"/>
      <c r="AH46" s="656"/>
      <c r="AI46" s="656"/>
      <c r="AJ46" s="656"/>
      <c r="AK46" s="656"/>
      <c r="AL46" s="656"/>
      <c r="AM46" s="656"/>
      <c r="AN46" s="656"/>
      <c r="AO46" s="656"/>
      <c r="AP46" s="656"/>
    </row>
    <row r="47" spans="1:42" s="665" customFormat="1" ht="25.5" customHeight="1" thickBot="1">
      <c r="A47" s="113" t="str">
        <f>'Avenant Total'!A47</f>
        <v>Autres couts</v>
      </c>
      <c r="B47" s="352">
        <v>0</v>
      </c>
      <c r="C47" s="358">
        <f>ROUND(B47,2)</f>
        <v>0</v>
      </c>
      <c r="D47" s="402">
        <f>F47-C47</f>
        <v>0</v>
      </c>
      <c r="E47" s="278">
        <f>B47</f>
        <v>0</v>
      </c>
      <c r="F47" s="282">
        <f>ROUND(E47,2)</f>
        <v>0</v>
      </c>
      <c r="G47" s="406">
        <f>I47-F47</f>
        <v>0</v>
      </c>
      <c r="H47" s="279">
        <f>E47</f>
        <v>0</v>
      </c>
      <c r="I47" s="263">
        <f>ROUND(H47,2)</f>
        <v>0</v>
      </c>
      <c r="J47" s="294"/>
      <c r="K47" s="656"/>
      <c r="L47" s="656"/>
      <c r="M47" s="656"/>
      <c r="N47" s="656"/>
      <c r="O47" s="656"/>
      <c r="P47" s="656"/>
      <c r="Q47" s="656"/>
      <c r="R47" s="656"/>
      <c r="S47" s="656"/>
      <c r="T47" s="656"/>
      <c r="U47" s="656"/>
      <c r="V47" s="656"/>
      <c r="W47" s="656"/>
      <c r="X47" s="656"/>
      <c r="Y47" s="656"/>
      <c r="Z47" s="656"/>
      <c r="AA47" s="656"/>
      <c r="AB47" s="656"/>
      <c r="AC47" s="656"/>
      <c r="AD47" s="656"/>
      <c r="AE47" s="656"/>
      <c r="AF47" s="656"/>
      <c r="AG47" s="656"/>
      <c r="AH47" s="656"/>
      <c r="AI47" s="656"/>
      <c r="AJ47" s="656"/>
      <c r="AK47" s="656"/>
      <c r="AL47" s="656"/>
      <c r="AM47" s="656"/>
      <c r="AN47" s="656"/>
      <c r="AO47" s="656"/>
      <c r="AP47" s="656"/>
    </row>
    <row r="48" spans="1:42" s="888" customFormat="1" ht="25.5" customHeight="1" thickBot="1">
      <c r="A48" s="28" t="s">
        <v>10</v>
      </c>
      <c r="B48" s="348">
        <f>SUM(B46:B47)</f>
        <v>0</v>
      </c>
      <c r="C48" s="353">
        <f>SUM(C46:C47)</f>
        <v>0</v>
      </c>
      <c r="D48" s="136">
        <f aca="true" t="shared" si="11" ref="D48:I48">SUM(D46:D47)</f>
        <v>0</v>
      </c>
      <c r="E48" s="142">
        <f t="shared" si="11"/>
        <v>0</v>
      </c>
      <c r="F48" s="143">
        <f t="shared" si="11"/>
        <v>0</v>
      </c>
      <c r="G48" s="134">
        <f t="shared" si="11"/>
        <v>0</v>
      </c>
      <c r="H48" s="92">
        <f t="shared" si="11"/>
        <v>0</v>
      </c>
      <c r="I48" s="137">
        <f t="shared" si="11"/>
        <v>0</v>
      </c>
      <c r="J48" s="295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7"/>
      <c r="AG48" s="887"/>
      <c r="AH48" s="887"/>
      <c r="AI48" s="887"/>
      <c r="AJ48" s="887"/>
      <c r="AK48" s="887"/>
      <c r="AL48" s="887"/>
      <c r="AM48" s="887"/>
      <c r="AN48" s="887"/>
      <c r="AO48" s="887"/>
      <c r="AP48" s="887"/>
    </row>
    <row r="49" spans="1:51" s="929" customFormat="1" ht="25.5" customHeight="1">
      <c r="A49" s="31" t="s">
        <v>90</v>
      </c>
      <c r="B49" s="325">
        <f>B48+B44+B34+B27+B23+B18</f>
        <v>0</v>
      </c>
      <c r="C49" s="365">
        <f>C48+C44+C34+C27+C23+C18</f>
        <v>0</v>
      </c>
      <c r="D49" s="288">
        <f>F49-C49</f>
        <v>0</v>
      </c>
      <c r="E49" s="33"/>
      <c r="F49" s="34">
        <f>F48+F44+F34+F27+F23+F18</f>
        <v>0</v>
      </c>
      <c r="G49" s="928">
        <f>I49-F49</f>
        <v>0</v>
      </c>
      <c r="H49" s="35"/>
      <c r="I49" s="293">
        <f>I48+I44+I34+I27+I23+I18</f>
        <v>0</v>
      </c>
      <c r="J49" s="296"/>
      <c r="K49" s="887"/>
      <c r="L49" s="887"/>
      <c r="M49" s="887"/>
      <c r="N49" s="887"/>
      <c r="O49" s="887"/>
      <c r="P49" s="887"/>
      <c r="Q49" s="887"/>
      <c r="R49" s="887"/>
      <c r="S49" s="887"/>
      <c r="T49" s="887"/>
      <c r="U49" s="887"/>
      <c r="V49" s="887"/>
      <c r="W49" s="887"/>
      <c r="X49" s="887"/>
      <c r="Y49" s="887"/>
      <c r="Z49" s="887"/>
      <c r="AA49" s="887"/>
      <c r="AB49" s="887"/>
      <c r="AC49" s="887"/>
      <c r="AD49" s="887"/>
      <c r="AE49" s="887"/>
      <c r="AF49" s="887"/>
      <c r="AG49" s="887"/>
      <c r="AH49" s="887"/>
      <c r="AI49" s="887"/>
      <c r="AJ49" s="887"/>
      <c r="AK49" s="887"/>
      <c r="AL49" s="887"/>
      <c r="AM49" s="887"/>
      <c r="AN49" s="887"/>
      <c r="AO49" s="887"/>
      <c r="AP49" s="887"/>
      <c r="AQ49" s="887"/>
      <c r="AR49" s="887"/>
      <c r="AS49" s="887"/>
      <c r="AT49" s="887"/>
      <c r="AU49" s="887"/>
      <c r="AV49" s="887"/>
      <c r="AW49" s="887"/>
      <c r="AX49" s="887"/>
      <c r="AY49" s="887"/>
    </row>
    <row r="50" spans="1:63" ht="25.5" customHeight="1" thickBot="1">
      <c r="A50" s="118" t="s">
        <v>91</v>
      </c>
      <c r="B50" s="326"/>
      <c r="C50" s="326"/>
      <c r="D50" s="287"/>
      <c r="E50" s="867" t="e">
        <f>+F50/(F49-C27)</f>
        <v>#DIV/0!</v>
      </c>
      <c r="F50" s="36"/>
      <c r="G50" s="292"/>
      <c r="H50" s="123" t="e">
        <f>+I50/(I49-I27)</f>
        <v>#DIV/0!</v>
      </c>
      <c r="I50" s="238"/>
      <c r="J50" s="1153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</row>
    <row r="51" spans="1:51" s="929" customFormat="1" ht="25.5" customHeight="1" thickBot="1">
      <c r="A51" s="37" t="s">
        <v>92</v>
      </c>
      <c r="B51" s="327">
        <f>SUM(B49:B50)</f>
        <v>0</v>
      </c>
      <c r="C51" s="366">
        <f>SUM(C49:C50)</f>
        <v>0</v>
      </c>
      <c r="D51" s="38">
        <f>F51-C51</f>
        <v>0</v>
      </c>
      <c r="E51" s="39"/>
      <c r="F51" s="297">
        <f>F49+F50</f>
        <v>0</v>
      </c>
      <c r="G51" s="38">
        <f>I51-F51</f>
        <v>0</v>
      </c>
      <c r="H51" s="40"/>
      <c r="I51" s="239">
        <f>I49+I50</f>
        <v>0</v>
      </c>
      <c r="J51" s="1154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887"/>
      <c r="AC51" s="887"/>
      <c r="AD51" s="887"/>
      <c r="AE51" s="887"/>
      <c r="AF51" s="887"/>
      <c r="AG51" s="887"/>
      <c r="AH51" s="887"/>
      <c r="AI51" s="887"/>
      <c r="AJ51" s="887"/>
      <c r="AK51" s="887"/>
      <c r="AL51" s="887"/>
      <c r="AM51" s="887"/>
      <c r="AN51" s="887"/>
      <c r="AO51" s="887"/>
      <c r="AP51" s="887"/>
      <c r="AQ51" s="887"/>
      <c r="AR51" s="887"/>
      <c r="AS51" s="887"/>
      <c r="AT51" s="887"/>
      <c r="AU51" s="887"/>
      <c r="AV51" s="887"/>
      <c r="AW51" s="887"/>
      <c r="AX51" s="887"/>
      <c r="AY51" s="887"/>
    </row>
    <row r="52" spans="1:42" s="665" customFormat="1" ht="12.75">
      <c r="A52" s="761"/>
      <c r="B52" s="930" t="e">
        <f>+C50/(C49-C27)</f>
        <v>#DIV/0!</v>
      </c>
      <c r="C52" s="656"/>
      <c r="D52" s="763"/>
      <c r="E52" s="763"/>
      <c r="F52" s="763"/>
      <c r="G52" s="763"/>
      <c r="H52" s="656"/>
      <c r="I52" s="656"/>
      <c r="J52" s="560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6"/>
      <c r="AK52" s="656"/>
      <c r="AL52" s="656"/>
      <c r="AM52" s="656"/>
      <c r="AN52" s="656"/>
      <c r="AO52" s="656"/>
      <c r="AP52" s="656"/>
    </row>
    <row r="53" spans="1:42" s="665" customFormat="1" ht="12.75">
      <c r="A53" s="761"/>
      <c r="B53" s="656"/>
      <c r="C53" s="656"/>
      <c r="D53" s="763"/>
      <c r="E53" s="763"/>
      <c r="F53" s="763"/>
      <c r="G53" s="763"/>
      <c r="H53" s="656"/>
      <c r="I53" s="656"/>
      <c r="J53" s="560"/>
      <c r="K53" s="656"/>
      <c r="L53" s="656"/>
      <c r="M53" s="656"/>
      <c r="N53" s="656"/>
      <c r="O53" s="656"/>
      <c r="P53" s="656"/>
      <c r="Q53" s="656"/>
      <c r="R53" s="656"/>
      <c r="S53" s="656"/>
      <c r="T53" s="656"/>
      <c r="U53" s="656"/>
      <c r="V53" s="656"/>
      <c r="W53" s="656"/>
      <c r="X53" s="656"/>
      <c r="Y53" s="656"/>
      <c r="Z53" s="656"/>
      <c r="AA53" s="656"/>
      <c r="AB53" s="656"/>
      <c r="AC53" s="656"/>
      <c r="AD53" s="656"/>
      <c r="AE53" s="656"/>
      <c r="AF53" s="656"/>
      <c r="AG53" s="656"/>
      <c r="AH53" s="656"/>
      <c r="AI53" s="656"/>
      <c r="AJ53" s="656"/>
      <c r="AK53" s="656"/>
      <c r="AL53" s="656"/>
      <c r="AM53" s="656"/>
      <c r="AN53" s="656"/>
      <c r="AO53" s="656"/>
      <c r="AP53" s="656"/>
    </row>
    <row r="54" spans="1:42" s="665" customFormat="1" ht="12.75">
      <c r="A54" s="761"/>
      <c r="B54" s="656"/>
      <c r="C54" s="656"/>
      <c r="D54" s="763"/>
      <c r="E54" s="763"/>
      <c r="F54" s="763"/>
      <c r="G54" s="763"/>
      <c r="H54" s="656"/>
      <c r="I54" s="656"/>
      <c r="J54" s="560"/>
      <c r="K54" s="656"/>
      <c r="L54" s="656"/>
      <c r="M54" s="656"/>
      <c r="N54" s="656"/>
      <c r="O54" s="656"/>
      <c r="P54" s="656"/>
      <c r="Q54" s="656"/>
      <c r="R54" s="656"/>
      <c r="S54" s="656"/>
      <c r="T54" s="656"/>
      <c r="U54" s="656"/>
      <c r="V54" s="656"/>
      <c r="W54" s="656"/>
      <c r="X54" s="656"/>
      <c r="Y54" s="656"/>
      <c r="Z54" s="656"/>
      <c r="AA54" s="656"/>
      <c r="AB54" s="656"/>
      <c r="AC54" s="656"/>
      <c r="AD54" s="656"/>
      <c r="AE54" s="656"/>
      <c r="AF54" s="656"/>
      <c r="AG54" s="656"/>
      <c r="AH54" s="656"/>
      <c r="AI54" s="656"/>
      <c r="AJ54" s="656"/>
      <c r="AK54" s="656"/>
      <c r="AL54" s="656"/>
      <c r="AM54" s="656"/>
      <c r="AN54" s="656"/>
      <c r="AO54" s="656"/>
      <c r="AP54" s="656"/>
    </row>
    <row r="55" spans="1:42" s="665" customFormat="1" ht="12.75">
      <c r="A55" s="761"/>
      <c r="B55" s="656"/>
      <c r="C55" s="931"/>
      <c r="D55" s="763"/>
      <c r="E55" s="763"/>
      <c r="F55" s="763"/>
      <c r="G55" s="763"/>
      <c r="H55" s="656"/>
      <c r="I55" s="656"/>
      <c r="J55" s="560"/>
      <c r="K55" s="656"/>
      <c r="L55" s="656"/>
      <c r="M55" s="656"/>
      <c r="N55" s="656"/>
      <c r="O55" s="656"/>
      <c r="P55" s="656"/>
      <c r="Q55" s="656"/>
      <c r="R55" s="656"/>
      <c r="S55" s="656"/>
      <c r="T55" s="656"/>
      <c r="U55" s="656"/>
      <c r="V55" s="656"/>
      <c r="W55" s="656"/>
      <c r="X55" s="656"/>
      <c r="Y55" s="656"/>
      <c r="Z55" s="656"/>
      <c r="AA55" s="656"/>
      <c r="AB55" s="656"/>
      <c r="AC55" s="656"/>
      <c r="AD55" s="656"/>
      <c r="AE55" s="656"/>
      <c r="AF55" s="656"/>
      <c r="AG55" s="656"/>
      <c r="AH55" s="656"/>
      <c r="AI55" s="656"/>
      <c r="AJ55" s="656"/>
      <c r="AK55" s="656"/>
      <c r="AL55" s="656"/>
      <c r="AM55" s="656"/>
      <c r="AN55" s="656"/>
      <c r="AO55" s="656"/>
      <c r="AP55" s="656"/>
    </row>
    <row r="56" spans="1:42" s="665" customFormat="1" ht="12.75">
      <c r="A56" s="761"/>
      <c r="B56" s="656"/>
      <c r="C56" s="656"/>
      <c r="D56" s="763"/>
      <c r="E56" s="763"/>
      <c r="F56" s="763"/>
      <c r="G56" s="763"/>
      <c r="H56" s="656"/>
      <c r="I56" s="656"/>
      <c r="J56" s="560"/>
      <c r="K56" s="656"/>
      <c r="L56" s="656"/>
      <c r="M56" s="656"/>
      <c r="N56" s="656"/>
      <c r="O56" s="656"/>
      <c r="P56" s="656"/>
      <c r="Q56" s="656"/>
      <c r="R56" s="656"/>
      <c r="S56" s="656"/>
      <c r="T56" s="656"/>
      <c r="U56" s="656"/>
      <c r="V56" s="656"/>
      <c r="W56" s="656"/>
      <c r="X56" s="656"/>
      <c r="Y56" s="656"/>
      <c r="Z56" s="656"/>
      <c r="AA56" s="656"/>
      <c r="AB56" s="656"/>
      <c r="AC56" s="656"/>
      <c r="AD56" s="656"/>
      <c r="AE56" s="656"/>
      <c r="AF56" s="656"/>
      <c r="AG56" s="656"/>
      <c r="AH56" s="656"/>
      <c r="AI56" s="656"/>
      <c r="AJ56" s="656"/>
      <c r="AK56" s="656"/>
      <c r="AL56" s="656"/>
      <c r="AM56" s="656"/>
      <c r="AN56" s="656"/>
      <c r="AO56" s="656"/>
      <c r="AP56" s="656"/>
    </row>
    <row r="57" spans="1:42" s="665" customFormat="1" ht="12.75">
      <c r="A57" s="761"/>
      <c r="B57" s="656"/>
      <c r="C57" s="656"/>
      <c r="D57" s="763"/>
      <c r="E57" s="763"/>
      <c r="F57" s="763"/>
      <c r="G57" s="763"/>
      <c r="H57" s="656"/>
      <c r="I57" s="656"/>
      <c r="J57" s="560"/>
      <c r="K57" s="656"/>
      <c r="L57" s="656"/>
      <c r="M57" s="656"/>
      <c r="N57" s="656"/>
      <c r="O57" s="656"/>
      <c r="P57" s="656"/>
      <c r="Q57" s="656"/>
      <c r="R57" s="656"/>
      <c r="S57" s="656"/>
      <c r="T57" s="656"/>
      <c r="U57" s="656"/>
      <c r="V57" s="656"/>
      <c r="W57" s="656"/>
      <c r="X57" s="656"/>
      <c r="Y57" s="656"/>
      <c r="Z57" s="656"/>
      <c r="AA57" s="656"/>
      <c r="AB57" s="656"/>
      <c r="AC57" s="656"/>
      <c r="AD57" s="656"/>
      <c r="AE57" s="656"/>
      <c r="AF57" s="656"/>
      <c r="AG57" s="656"/>
      <c r="AH57" s="656"/>
      <c r="AI57" s="656"/>
      <c r="AJ57" s="656"/>
      <c r="AK57" s="656"/>
      <c r="AL57" s="656"/>
      <c r="AM57" s="656"/>
      <c r="AN57" s="656"/>
      <c r="AO57" s="656"/>
      <c r="AP57" s="656"/>
    </row>
    <row r="58" spans="1:42" s="665" customFormat="1" ht="12.75">
      <c r="A58" s="761"/>
      <c r="B58" s="656"/>
      <c r="C58" s="656"/>
      <c r="D58" s="763"/>
      <c r="E58" s="763"/>
      <c r="F58" s="763"/>
      <c r="G58" s="763"/>
      <c r="H58" s="656"/>
      <c r="I58" s="656"/>
      <c r="J58" s="560"/>
      <c r="K58" s="656"/>
      <c r="L58" s="656"/>
      <c r="M58" s="656"/>
      <c r="N58" s="656"/>
      <c r="O58" s="656"/>
      <c r="P58" s="656"/>
      <c r="Q58" s="656"/>
      <c r="R58" s="656"/>
      <c r="S58" s="656"/>
      <c r="T58" s="656"/>
      <c r="U58" s="656"/>
      <c r="V58" s="656"/>
      <c r="W58" s="656"/>
      <c r="X58" s="656"/>
      <c r="Y58" s="656"/>
      <c r="Z58" s="656"/>
      <c r="AA58" s="656"/>
      <c r="AB58" s="656"/>
      <c r="AC58" s="656"/>
      <c r="AD58" s="656"/>
      <c r="AE58" s="656"/>
      <c r="AF58" s="656"/>
      <c r="AG58" s="656"/>
      <c r="AH58" s="656"/>
      <c r="AI58" s="656"/>
      <c r="AJ58" s="656"/>
      <c r="AK58" s="656"/>
      <c r="AL58" s="656"/>
      <c r="AM58" s="656"/>
      <c r="AN58" s="656"/>
      <c r="AO58" s="656"/>
      <c r="AP58" s="656"/>
    </row>
    <row r="59" spans="1:42" s="665" customFormat="1" ht="12.75">
      <c r="A59" s="761"/>
      <c r="B59" s="656"/>
      <c r="C59" s="656"/>
      <c r="D59" s="763"/>
      <c r="E59" s="763"/>
      <c r="F59" s="763"/>
      <c r="G59" s="763"/>
      <c r="H59" s="656"/>
      <c r="I59" s="656"/>
      <c r="J59" s="560"/>
      <c r="K59" s="656"/>
      <c r="L59" s="656"/>
      <c r="M59" s="656"/>
      <c r="N59" s="656"/>
      <c r="O59" s="656"/>
      <c r="P59" s="656"/>
      <c r="Q59" s="656"/>
      <c r="R59" s="656"/>
      <c r="S59" s="656"/>
      <c r="T59" s="656"/>
      <c r="U59" s="656"/>
      <c r="V59" s="656"/>
      <c r="W59" s="656"/>
      <c r="X59" s="656"/>
      <c r="Y59" s="656"/>
      <c r="Z59" s="656"/>
      <c r="AA59" s="656"/>
      <c r="AB59" s="656"/>
      <c r="AC59" s="656"/>
      <c r="AD59" s="656"/>
      <c r="AE59" s="656"/>
      <c r="AF59" s="656"/>
      <c r="AG59" s="656"/>
      <c r="AH59" s="656"/>
      <c r="AI59" s="656"/>
      <c r="AJ59" s="656"/>
      <c r="AK59" s="656"/>
      <c r="AL59" s="656"/>
      <c r="AM59" s="656"/>
      <c r="AN59" s="656"/>
      <c r="AO59" s="656"/>
      <c r="AP59" s="656"/>
    </row>
    <row r="60" spans="1:42" s="665" customFormat="1" ht="12.75">
      <c r="A60" s="761"/>
      <c r="B60" s="656"/>
      <c r="C60" s="656"/>
      <c r="D60" s="763"/>
      <c r="E60" s="763"/>
      <c r="F60" s="763"/>
      <c r="G60" s="763"/>
      <c r="H60" s="656"/>
      <c r="I60" s="656"/>
      <c r="J60" s="560"/>
      <c r="K60" s="656"/>
      <c r="L60" s="656"/>
      <c r="M60" s="656"/>
      <c r="N60" s="656"/>
      <c r="O60" s="656"/>
      <c r="P60" s="656"/>
      <c r="Q60" s="656"/>
      <c r="R60" s="656"/>
      <c r="S60" s="656"/>
      <c r="T60" s="656"/>
      <c r="U60" s="656"/>
      <c r="V60" s="656"/>
      <c r="W60" s="656"/>
      <c r="X60" s="656"/>
      <c r="Y60" s="656"/>
      <c r="Z60" s="656"/>
      <c r="AA60" s="656"/>
      <c r="AB60" s="656"/>
      <c r="AC60" s="656"/>
      <c r="AD60" s="656"/>
      <c r="AE60" s="656"/>
      <c r="AF60" s="656"/>
      <c r="AG60" s="656"/>
      <c r="AH60" s="656"/>
      <c r="AI60" s="656"/>
      <c r="AJ60" s="656"/>
      <c r="AK60" s="656"/>
      <c r="AL60" s="656"/>
      <c r="AM60" s="656"/>
      <c r="AN60" s="656"/>
      <c r="AO60" s="656"/>
      <c r="AP60" s="656"/>
    </row>
    <row r="61" spans="1:42" s="665" customFormat="1" ht="12.75">
      <c r="A61" s="761"/>
      <c r="B61" s="656"/>
      <c r="C61" s="656"/>
      <c r="D61" s="763"/>
      <c r="E61" s="763"/>
      <c r="F61" s="763"/>
      <c r="G61" s="763"/>
      <c r="H61" s="656"/>
      <c r="I61" s="656"/>
      <c r="J61" s="560"/>
      <c r="K61" s="656"/>
      <c r="L61" s="656"/>
      <c r="M61" s="656"/>
      <c r="N61" s="656"/>
      <c r="O61" s="656"/>
      <c r="P61" s="656"/>
      <c r="Q61" s="656"/>
      <c r="R61" s="656"/>
      <c r="S61" s="656"/>
      <c r="T61" s="656"/>
      <c r="U61" s="656"/>
      <c r="V61" s="656"/>
      <c r="W61" s="656"/>
      <c r="X61" s="656"/>
      <c r="Y61" s="656"/>
      <c r="Z61" s="656"/>
      <c r="AA61" s="656"/>
      <c r="AB61" s="656"/>
      <c r="AC61" s="656"/>
      <c r="AD61" s="656"/>
      <c r="AE61" s="656"/>
      <c r="AF61" s="656"/>
      <c r="AG61" s="656"/>
      <c r="AH61" s="656"/>
      <c r="AI61" s="656"/>
      <c r="AJ61" s="656"/>
      <c r="AK61" s="656"/>
      <c r="AL61" s="656"/>
      <c r="AM61" s="656"/>
      <c r="AN61" s="656"/>
      <c r="AO61" s="656"/>
      <c r="AP61" s="656"/>
    </row>
    <row r="62" spans="1:42" s="665" customFormat="1" ht="12.75">
      <c r="A62" s="761"/>
      <c r="B62" s="656"/>
      <c r="C62" s="656"/>
      <c r="D62" s="763"/>
      <c r="E62" s="763"/>
      <c r="F62" s="763"/>
      <c r="G62" s="763"/>
      <c r="H62" s="656"/>
      <c r="I62" s="656"/>
      <c r="J62" s="560"/>
      <c r="K62" s="656"/>
      <c r="L62" s="656"/>
      <c r="M62" s="656"/>
      <c r="N62" s="656"/>
      <c r="O62" s="656"/>
      <c r="P62" s="656"/>
      <c r="Q62" s="656"/>
      <c r="R62" s="656"/>
      <c r="S62" s="656"/>
      <c r="T62" s="656"/>
      <c r="U62" s="656"/>
      <c r="V62" s="656"/>
      <c r="W62" s="656"/>
      <c r="X62" s="656"/>
      <c r="Y62" s="656"/>
      <c r="Z62" s="656"/>
      <c r="AA62" s="656"/>
      <c r="AB62" s="656"/>
      <c r="AC62" s="656"/>
      <c r="AD62" s="656"/>
      <c r="AE62" s="656"/>
      <c r="AF62" s="656"/>
      <c r="AG62" s="656"/>
      <c r="AH62" s="656"/>
      <c r="AI62" s="656"/>
      <c r="AJ62" s="656"/>
      <c r="AK62" s="656"/>
      <c r="AL62" s="656"/>
      <c r="AM62" s="656"/>
      <c r="AN62" s="656"/>
      <c r="AO62" s="656"/>
      <c r="AP62" s="656"/>
    </row>
    <row r="63" spans="1:42" s="665" customFormat="1" ht="12.75">
      <c r="A63" s="761"/>
      <c r="B63" s="656"/>
      <c r="C63" s="656"/>
      <c r="D63" s="763"/>
      <c r="E63" s="763"/>
      <c r="F63" s="763"/>
      <c r="G63" s="763"/>
      <c r="H63" s="656"/>
      <c r="I63" s="656"/>
      <c r="J63" s="932"/>
      <c r="K63" s="656"/>
      <c r="L63" s="656"/>
      <c r="M63" s="656"/>
      <c r="N63" s="656"/>
      <c r="O63" s="656"/>
      <c r="P63" s="656"/>
      <c r="Q63" s="656"/>
      <c r="R63" s="656"/>
      <c r="S63" s="656"/>
      <c r="T63" s="656"/>
      <c r="U63" s="656"/>
      <c r="V63" s="656"/>
      <c r="W63" s="656"/>
      <c r="X63" s="656"/>
      <c r="Y63" s="656"/>
      <c r="Z63" s="656"/>
      <c r="AA63" s="656"/>
      <c r="AB63" s="656"/>
      <c r="AC63" s="656"/>
      <c r="AD63" s="656"/>
      <c r="AE63" s="656"/>
      <c r="AF63" s="656"/>
      <c r="AG63" s="656"/>
      <c r="AH63" s="656"/>
      <c r="AI63" s="656"/>
      <c r="AJ63" s="656"/>
      <c r="AK63" s="656"/>
      <c r="AL63" s="656"/>
      <c r="AM63" s="656"/>
      <c r="AN63" s="656"/>
      <c r="AO63" s="656"/>
      <c r="AP63" s="656"/>
    </row>
    <row r="64" spans="1:42" s="665" customFormat="1" ht="12.75">
      <c r="A64" s="761"/>
      <c r="B64" s="656"/>
      <c r="C64" s="656"/>
      <c r="D64" s="763"/>
      <c r="E64" s="763"/>
      <c r="F64" s="763"/>
      <c r="G64" s="763"/>
      <c r="H64" s="656"/>
      <c r="I64" s="656"/>
      <c r="J64" s="560"/>
      <c r="K64" s="656"/>
      <c r="L64" s="656"/>
      <c r="M64" s="656"/>
      <c r="N64" s="656"/>
      <c r="O64" s="656"/>
      <c r="P64" s="656"/>
      <c r="Q64" s="656"/>
      <c r="R64" s="656"/>
      <c r="S64" s="656"/>
      <c r="T64" s="656"/>
      <c r="U64" s="656"/>
      <c r="V64" s="656"/>
      <c r="W64" s="656"/>
      <c r="X64" s="656"/>
      <c r="Y64" s="656"/>
      <c r="Z64" s="656"/>
      <c r="AA64" s="656"/>
      <c r="AB64" s="656"/>
      <c r="AC64" s="656"/>
      <c r="AD64" s="656"/>
      <c r="AE64" s="656"/>
      <c r="AF64" s="656"/>
      <c r="AG64" s="656"/>
      <c r="AH64" s="656"/>
      <c r="AI64" s="656"/>
      <c r="AJ64" s="656"/>
      <c r="AK64" s="656"/>
      <c r="AL64" s="656"/>
      <c r="AM64" s="656"/>
      <c r="AN64" s="656"/>
      <c r="AO64" s="656"/>
      <c r="AP64" s="656"/>
    </row>
    <row r="65" spans="1:42" s="665" customFormat="1" ht="12.75">
      <c r="A65" s="761"/>
      <c r="B65" s="656"/>
      <c r="C65" s="656"/>
      <c r="D65" s="763"/>
      <c r="E65" s="763"/>
      <c r="F65" s="763"/>
      <c r="G65" s="763"/>
      <c r="H65" s="656"/>
      <c r="I65" s="656"/>
      <c r="J65" s="560"/>
      <c r="K65" s="656"/>
      <c r="L65" s="656"/>
      <c r="M65" s="656"/>
      <c r="N65" s="656"/>
      <c r="O65" s="656"/>
      <c r="P65" s="656"/>
      <c r="Q65" s="656"/>
      <c r="R65" s="656"/>
      <c r="S65" s="656"/>
      <c r="T65" s="656"/>
      <c r="U65" s="656"/>
      <c r="V65" s="656"/>
      <c r="W65" s="656"/>
      <c r="X65" s="656"/>
      <c r="Y65" s="656"/>
      <c r="Z65" s="656"/>
      <c r="AA65" s="656"/>
      <c r="AB65" s="656"/>
      <c r="AC65" s="656"/>
      <c r="AD65" s="656"/>
      <c r="AE65" s="656"/>
      <c r="AF65" s="656"/>
      <c r="AG65" s="656"/>
      <c r="AH65" s="656"/>
      <c r="AI65" s="656"/>
      <c r="AJ65" s="656"/>
      <c r="AK65" s="656"/>
      <c r="AL65" s="656"/>
      <c r="AM65" s="656"/>
      <c r="AN65" s="656"/>
      <c r="AO65" s="656"/>
      <c r="AP65" s="656"/>
    </row>
    <row r="66" spans="1:42" s="665" customFormat="1" ht="12.75">
      <c r="A66" s="761"/>
      <c r="B66" s="656"/>
      <c r="C66" s="656"/>
      <c r="D66" s="763"/>
      <c r="E66" s="763"/>
      <c r="F66" s="763"/>
      <c r="G66" s="763"/>
      <c r="H66" s="656"/>
      <c r="I66" s="656"/>
      <c r="J66" s="560"/>
      <c r="K66" s="656"/>
      <c r="L66" s="656"/>
      <c r="M66" s="656"/>
      <c r="N66" s="656"/>
      <c r="O66" s="656"/>
      <c r="P66" s="656"/>
      <c r="Q66" s="656"/>
      <c r="R66" s="656"/>
      <c r="S66" s="656"/>
      <c r="T66" s="656"/>
      <c r="U66" s="656"/>
      <c r="V66" s="656"/>
      <c r="W66" s="656"/>
      <c r="X66" s="656"/>
      <c r="Y66" s="656"/>
      <c r="Z66" s="656"/>
      <c r="AA66" s="656"/>
      <c r="AB66" s="656"/>
      <c r="AC66" s="656"/>
      <c r="AD66" s="656"/>
      <c r="AE66" s="656"/>
      <c r="AF66" s="656"/>
      <c r="AG66" s="656"/>
      <c r="AH66" s="656"/>
      <c r="AI66" s="656"/>
      <c r="AJ66" s="656"/>
      <c r="AK66" s="656"/>
      <c r="AL66" s="656"/>
      <c r="AM66" s="656"/>
      <c r="AN66" s="656"/>
      <c r="AO66" s="656"/>
      <c r="AP66" s="656"/>
    </row>
    <row r="67" spans="1:42" s="665" customFormat="1" ht="12.75">
      <c r="A67" s="761"/>
      <c r="B67" s="656"/>
      <c r="C67" s="656"/>
      <c r="D67" s="763"/>
      <c r="E67" s="763"/>
      <c r="F67" s="763"/>
      <c r="G67" s="763"/>
      <c r="H67" s="656"/>
      <c r="I67" s="656"/>
      <c r="J67" s="560"/>
      <c r="K67" s="656"/>
      <c r="L67" s="656"/>
      <c r="M67" s="656"/>
      <c r="N67" s="656"/>
      <c r="O67" s="656"/>
      <c r="P67" s="656"/>
      <c r="Q67" s="656"/>
      <c r="R67" s="656"/>
      <c r="S67" s="656"/>
      <c r="T67" s="656"/>
      <c r="U67" s="656"/>
      <c r="V67" s="656"/>
      <c r="W67" s="656"/>
      <c r="X67" s="656"/>
      <c r="Y67" s="656"/>
      <c r="Z67" s="656"/>
      <c r="AA67" s="656"/>
      <c r="AB67" s="656"/>
      <c r="AC67" s="656"/>
      <c r="AD67" s="656"/>
      <c r="AE67" s="656"/>
      <c r="AF67" s="656"/>
      <c r="AG67" s="656"/>
      <c r="AH67" s="656"/>
      <c r="AI67" s="656"/>
      <c r="AJ67" s="656"/>
      <c r="AK67" s="656"/>
      <c r="AL67" s="656"/>
      <c r="AM67" s="656"/>
      <c r="AN67" s="656"/>
      <c r="AO67" s="656"/>
      <c r="AP67" s="656"/>
    </row>
    <row r="68" spans="1:42" s="665" customFormat="1" ht="12.75">
      <c r="A68" s="761"/>
      <c r="B68" s="656"/>
      <c r="C68" s="656"/>
      <c r="D68" s="763"/>
      <c r="E68" s="763"/>
      <c r="F68" s="763"/>
      <c r="G68" s="763"/>
      <c r="H68" s="656"/>
      <c r="I68" s="656"/>
      <c r="J68" s="560"/>
      <c r="K68" s="656"/>
      <c r="L68" s="656"/>
      <c r="M68" s="656"/>
      <c r="N68" s="656"/>
      <c r="O68" s="656"/>
      <c r="P68" s="656"/>
      <c r="Q68" s="656"/>
      <c r="R68" s="656"/>
      <c r="S68" s="656"/>
      <c r="T68" s="656"/>
      <c r="U68" s="656"/>
      <c r="V68" s="656"/>
      <c r="W68" s="656"/>
      <c r="X68" s="656"/>
      <c r="Y68" s="656"/>
      <c r="Z68" s="656"/>
      <c r="AA68" s="656"/>
      <c r="AB68" s="656"/>
      <c r="AC68" s="656"/>
      <c r="AD68" s="656"/>
      <c r="AE68" s="656"/>
      <c r="AF68" s="656"/>
      <c r="AG68" s="656"/>
      <c r="AH68" s="656"/>
      <c r="AI68" s="656"/>
      <c r="AJ68" s="656"/>
      <c r="AK68" s="656"/>
      <c r="AL68" s="656"/>
      <c r="AM68" s="656"/>
      <c r="AN68" s="656"/>
      <c r="AO68" s="656"/>
      <c r="AP68" s="656"/>
    </row>
    <row r="69" spans="1:42" s="665" customFormat="1" ht="12.75">
      <c r="A69" s="761"/>
      <c r="B69" s="656"/>
      <c r="C69" s="656"/>
      <c r="D69" s="763"/>
      <c r="E69" s="763"/>
      <c r="F69" s="763"/>
      <c r="G69" s="763"/>
      <c r="H69" s="656"/>
      <c r="I69" s="656"/>
      <c r="J69" s="560"/>
      <c r="K69" s="656"/>
      <c r="L69" s="656"/>
      <c r="M69" s="656"/>
      <c r="N69" s="656"/>
      <c r="O69" s="656"/>
      <c r="P69" s="656"/>
      <c r="Q69" s="656"/>
      <c r="R69" s="656"/>
      <c r="S69" s="656"/>
      <c r="T69" s="656"/>
      <c r="U69" s="656"/>
      <c r="V69" s="656"/>
      <c r="W69" s="656"/>
      <c r="X69" s="656"/>
      <c r="Y69" s="656"/>
      <c r="Z69" s="656"/>
      <c r="AA69" s="656"/>
      <c r="AB69" s="656"/>
      <c r="AC69" s="656"/>
      <c r="AD69" s="656"/>
      <c r="AE69" s="656"/>
      <c r="AF69" s="656"/>
      <c r="AG69" s="656"/>
      <c r="AH69" s="656"/>
      <c r="AI69" s="656"/>
      <c r="AJ69" s="656"/>
      <c r="AK69" s="656"/>
      <c r="AL69" s="656"/>
      <c r="AM69" s="656"/>
      <c r="AN69" s="656"/>
      <c r="AO69" s="656"/>
      <c r="AP69" s="656"/>
    </row>
    <row r="70" spans="1:42" s="665" customFormat="1" ht="12.75">
      <c r="A70" s="761"/>
      <c r="B70" s="656"/>
      <c r="C70" s="656"/>
      <c r="D70" s="763"/>
      <c r="E70" s="763"/>
      <c r="F70" s="763"/>
      <c r="G70" s="763"/>
      <c r="H70" s="656"/>
      <c r="I70" s="656"/>
      <c r="J70" s="560"/>
      <c r="K70" s="656"/>
      <c r="L70" s="656"/>
      <c r="M70" s="656"/>
      <c r="N70" s="656"/>
      <c r="O70" s="656"/>
      <c r="P70" s="656"/>
      <c r="Q70" s="656"/>
      <c r="R70" s="656"/>
      <c r="S70" s="656"/>
      <c r="T70" s="656"/>
      <c r="U70" s="656"/>
      <c r="V70" s="656"/>
      <c r="W70" s="656"/>
      <c r="X70" s="656"/>
      <c r="Y70" s="656"/>
      <c r="Z70" s="656"/>
      <c r="AA70" s="656"/>
      <c r="AB70" s="656"/>
      <c r="AC70" s="656"/>
      <c r="AD70" s="656"/>
      <c r="AE70" s="656"/>
      <c r="AF70" s="656"/>
      <c r="AG70" s="656"/>
      <c r="AH70" s="656"/>
      <c r="AI70" s="656"/>
      <c r="AJ70" s="656"/>
      <c r="AK70" s="656"/>
      <c r="AL70" s="656"/>
      <c r="AM70" s="656"/>
      <c r="AN70" s="656"/>
      <c r="AO70" s="656"/>
      <c r="AP70" s="656"/>
    </row>
    <row r="71" spans="1:42" s="665" customFormat="1" ht="12.75">
      <c r="A71" s="761"/>
      <c r="B71" s="656"/>
      <c r="C71" s="656"/>
      <c r="D71" s="763"/>
      <c r="E71" s="763"/>
      <c r="F71" s="763"/>
      <c r="G71" s="763"/>
      <c r="H71" s="656"/>
      <c r="I71" s="656"/>
      <c r="J71" s="560"/>
      <c r="K71" s="656"/>
      <c r="L71" s="656"/>
      <c r="M71" s="656"/>
      <c r="N71" s="656"/>
      <c r="O71" s="656"/>
      <c r="P71" s="656"/>
      <c r="Q71" s="656"/>
      <c r="R71" s="656"/>
      <c r="S71" s="656"/>
      <c r="T71" s="656"/>
      <c r="U71" s="656"/>
      <c r="V71" s="656"/>
      <c r="W71" s="656"/>
      <c r="X71" s="656"/>
      <c r="Y71" s="656"/>
      <c r="Z71" s="656"/>
      <c r="AA71" s="656"/>
      <c r="AB71" s="656"/>
      <c r="AC71" s="656"/>
      <c r="AD71" s="656"/>
      <c r="AE71" s="656"/>
      <c r="AF71" s="656"/>
      <c r="AG71" s="656"/>
      <c r="AH71" s="656"/>
      <c r="AI71" s="656"/>
      <c r="AJ71" s="656"/>
      <c r="AK71" s="656"/>
      <c r="AL71" s="656"/>
      <c r="AM71" s="656"/>
      <c r="AN71" s="656"/>
      <c r="AO71" s="656"/>
      <c r="AP71" s="656"/>
    </row>
    <row r="72" spans="1:42" s="665" customFormat="1" ht="12.75">
      <c r="A72" s="761"/>
      <c r="B72" s="656"/>
      <c r="C72" s="656"/>
      <c r="D72" s="763"/>
      <c r="E72" s="763"/>
      <c r="F72" s="763"/>
      <c r="G72" s="763"/>
      <c r="H72" s="656"/>
      <c r="I72" s="656"/>
      <c r="J72" s="560"/>
      <c r="K72" s="656"/>
      <c r="L72" s="656"/>
      <c r="M72" s="656"/>
      <c r="N72" s="656"/>
      <c r="O72" s="656"/>
      <c r="P72" s="656"/>
      <c r="Q72" s="656"/>
      <c r="R72" s="656"/>
      <c r="S72" s="656"/>
      <c r="T72" s="656"/>
      <c r="U72" s="656"/>
      <c r="V72" s="656"/>
      <c r="W72" s="656"/>
      <c r="X72" s="656"/>
      <c r="Y72" s="656"/>
      <c r="Z72" s="656"/>
      <c r="AA72" s="656"/>
      <c r="AB72" s="656"/>
      <c r="AC72" s="656"/>
      <c r="AD72" s="656"/>
      <c r="AE72" s="656"/>
      <c r="AF72" s="656"/>
      <c r="AG72" s="656"/>
      <c r="AH72" s="656"/>
      <c r="AI72" s="656"/>
      <c r="AJ72" s="656"/>
      <c r="AK72" s="656"/>
      <c r="AL72" s="656"/>
      <c r="AM72" s="656"/>
      <c r="AN72" s="656"/>
      <c r="AO72" s="656"/>
      <c r="AP72" s="656"/>
    </row>
    <row r="73" spans="1:42" s="665" customFormat="1" ht="12.75">
      <c r="A73" s="761"/>
      <c r="B73" s="656"/>
      <c r="C73" s="656"/>
      <c r="D73" s="763"/>
      <c r="E73" s="763"/>
      <c r="F73" s="763"/>
      <c r="G73" s="763"/>
      <c r="H73" s="656"/>
      <c r="I73" s="656"/>
      <c r="J73" s="560"/>
      <c r="K73" s="656"/>
      <c r="L73" s="656"/>
      <c r="M73" s="656"/>
      <c r="N73" s="656"/>
      <c r="O73" s="656"/>
      <c r="P73" s="656"/>
      <c r="Q73" s="656"/>
      <c r="R73" s="656"/>
      <c r="S73" s="656"/>
      <c r="T73" s="656"/>
      <c r="U73" s="656"/>
      <c r="V73" s="656"/>
      <c r="W73" s="656"/>
      <c r="X73" s="656"/>
      <c r="Y73" s="656"/>
      <c r="Z73" s="656"/>
      <c r="AA73" s="656"/>
      <c r="AB73" s="656"/>
      <c r="AC73" s="656"/>
      <c r="AD73" s="656"/>
      <c r="AE73" s="656"/>
      <c r="AF73" s="656"/>
      <c r="AG73" s="656"/>
      <c r="AH73" s="656"/>
      <c r="AI73" s="656"/>
      <c r="AJ73" s="656"/>
      <c r="AK73" s="656"/>
      <c r="AL73" s="656"/>
      <c r="AM73" s="656"/>
      <c r="AN73" s="656"/>
      <c r="AO73" s="656"/>
      <c r="AP73" s="656"/>
    </row>
    <row r="74" spans="1:42" s="665" customFormat="1" ht="12.75">
      <c r="A74" s="761"/>
      <c r="B74" s="656"/>
      <c r="C74" s="656"/>
      <c r="D74" s="763"/>
      <c r="E74" s="763"/>
      <c r="F74" s="763"/>
      <c r="G74" s="763"/>
      <c r="H74" s="656"/>
      <c r="I74" s="656"/>
      <c r="J74" s="560"/>
      <c r="K74" s="656"/>
      <c r="L74" s="656"/>
      <c r="M74" s="656"/>
      <c r="N74" s="656"/>
      <c r="O74" s="656"/>
      <c r="P74" s="656"/>
      <c r="Q74" s="656"/>
      <c r="R74" s="656"/>
      <c r="S74" s="656"/>
      <c r="T74" s="656"/>
      <c r="U74" s="656"/>
      <c r="V74" s="656"/>
      <c r="W74" s="656"/>
      <c r="X74" s="656"/>
      <c r="Y74" s="656"/>
      <c r="Z74" s="656"/>
      <c r="AA74" s="656"/>
      <c r="AB74" s="656"/>
      <c r="AC74" s="656"/>
      <c r="AD74" s="656"/>
      <c r="AE74" s="656"/>
      <c r="AF74" s="656"/>
      <c r="AG74" s="656"/>
      <c r="AH74" s="656"/>
      <c r="AI74" s="656"/>
      <c r="AJ74" s="656"/>
      <c r="AK74" s="656"/>
      <c r="AL74" s="656"/>
      <c r="AM74" s="656"/>
      <c r="AN74" s="656"/>
      <c r="AO74" s="656"/>
      <c r="AP74" s="656"/>
    </row>
    <row r="75" spans="1:42" s="665" customFormat="1" ht="12.75">
      <c r="A75" s="761"/>
      <c r="B75" s="656"/>
      <c r="C75" s="656"/>
      <c r="D75" s="763"/>
      <c r="E75" s="763"/>
      <c r="F75" s="763"/>
      <c r="G75" s="763"/>
      <c r="H75" s="656"/>
      <c r="I75" s="656"/>
      <c r="J75" s="560"/>
      <c r="K75" s="656"/>
      <c r="L75" s="656"/>
      <c r="M75" s="656"/>
      <c r="N75" s="656"/>
      <c r="O75" s="656"/>
      <c r="P75" s="656"/>
      <c r="Q75" s="656"/>
      <c r="R75" s="656"/>
      <c r="S75" s="656"/>
      <c r="T75" s="656"/>
      <c r="U75" s="656"/>
      <c r="V75" s="656"/>
      <c r="W75" s="656"/>
      <c r="X75" s="656"/>
      <c r="Y75" s="656"/>
      <c r="Z75" s="656"/>
      <c r="AA75" s="656"/>
      <c r="AB75" s="656"/>
      <c r="AC75" s="656"/>
      <c r="AD75" s="656"/>
      <c r="AE75" s="656"/>
      <c r="AF75" s="656"/>
      <c r="AG75" s="656"/>
      <c r="AH75" s="656"/>
      <c r="AI75" s="656"/>
      <c r="AJ75" s="656"/>
      <c r="AK75" s="656"/>
      <c r="AL75" s="656"/>
      <c r="AM75" s="656"/>
      <c r="AN75" s="656"/>
      <c r="AO75" s="656"/>
      <c r="AP75" s="656"/>
    </row>
    <row r="76" spans="1:42" s="665" customFormat="1" ht="12.75">
      <c r="A76" s="761"/>
      <c r="B76" s="656"/>
      <c r="C76" s="656"/>
      <c r="D76" s="763"/>
      <c r="E76" s="763"/>
      <c r="F76" s="763"/>
      <c r="G76" s="763"/>
      <c r="H76" s="656"/>
      <c r="I76" s="656"/>
      <c r="J76" s="560"/>
      <c r="K76" s="656"/>
      <c r="L76" s="656"/>
      <c r="M76" s="656"/>
      <c r="N76" s="656"/>
      <c r="O76" s="656"/>
      <c r="P76" s="656"/>
      <c r="Q76" s="656"/>
      <c r="R76" s="656"/>
      <c r="S76" s="656"/>
      <c r="T76" s="656"/>
      <c r="U76" s="656"/>
      <c r="V76" s="656"/>
      <c r="W76" s="656"/>
      <c r="X76" s="656"/>
      <c r="Y76" s="656"/>
      <c r="Z76" s="656"/>
      <c r="AA76" s="656"/>
      <c r="AB76" s="656"/>
      <c r="AC76" s="656"/>
      <c r="AD76" s="656"/>
      <c r="AE76" s="656"/>
      <c r="AF76" s="656"/>
      <c r="AG76" s="656"/>
      <c r="AH76" s="656"/>
      <c r="AI76" s="656"/>
      <c r="AJ76" s="656"/>
      <c r="AK76" s="656"/>
      <c r="AL76" s="656"/>
      <c r="AM76" s="656"/>
      <c r="AN76" s="656"/>
      <c r="AO76" s="656"/>
      <c r="AP76" s="656"/>
    </row>
    <row r="77" spans="1:42" s="665" customFormat="1" ht="12.75">
      <c r="A77" s="761"/>
      <c r="B77" s="656"/>
      <c r="C77" s="656"/>
      <c r="D77" s="763"/>
      <c r="E77" s="763"/>
      <c r="F77" s="763"/>
      <c r="G77" s="763"/>
      <c r="H77" s="656"/>
      <c r="I77" s="656"/>
      <c r="J77" s="560"/>
      <c r="K77" s="656"/>
      <c r="L77" s="656"/>
      <c r="M77" s="656"/>
      <c r="N77" s="656"/>
      <c r="O77" s="656"/>
      <c r="P77" s="656"/>
      <c r="Q77" s="656"/>
      <c r="R77" s="656"/>
      <c r="S77" s="656"/>
      <c r="T77" s="656"/>
      <c r="U77" s="656"/>
      <c r="V77" s="656"/>
      <c r="W77" s="656"/>
      <c r="X77" s="656"/>
      <c r="Y77" s="656"/>
      <c r="Z77" s="656"/>
      <c r="AA77" s="656"/>
      <c r="AB77" s="656"/>
      <c r="AC77" s="656"/>
      <c r="AD77" s="656"/>
      <c r="AE77" s="656"/>
      <c r="AF77" s="656"/>
      <c r="AG77" s="656"/>
      <c r="AH77" s="656"/>
      <c r="AI77" s="656"/>
      <c r="AJ77" s="656"/>
      <c r="AK77" s="656"/>
      <c r="AL77" s="656"/>
      <c r="AM77" s="656"/>
      <c r="AN77" s="656"/>
      <c r="AO77" s="656"/>
      <c r="AP77" s="656"/>
    </row>
    <row r="78" spans="1:42" s="665" customFormat="1" ht="12.75">
      <c r="A78" s="761"/>
      <c r="B78" s="656"/>
      <c r="C78" s="656"/>
      <c r="D78" s="763"/>
      <c r="E78" s="763"/>
      <c r="F78" s="763"/>
      <c r="G78" s="763"/>
      <c r="H78" s="656"/>
      <c r="I78" s="656"/>
      <c r="J78" s="560"/>
      <c r="K78" s="656"/>
      <c r="L78" s="656"/>
      <c r="M78" s="656"/>
      <c r="N78" s="656"/>
      <c r="O78" s="656"/>
      <c r="P78" s="656"/>
      <c r="Q78" s="656"/>
      <c r="R78" s="656"/>
      <c r="S78" s="656"/>
      <c r="T78" s="656"/>
      <c r="U78" s="656"/>
      <c r="V78" s="656"/>
      <c r="W78" s="656"/>
      <c r="X78" s="656"/>
      <c r="Y78" s="656"/>
      <c r="Z78" s="656"/>
      <c r="AA78" s="656"/>
      <c r="AB78" s="656"/>
      <c r="AC78" s="656"/>
      <c r="AD78" s="656"/>
      <c r="AE78" s="656"/>
      <c r="AF78" s="656"/>
      <c r="AG78" s="656"/>
      <c r="AH78" s="656"/>
      <c r="AI78" s="656"/>
      <c r="AJ78" s="656"/>
      <c r="AK78" s="656"/>
      <c r="AL78" s="656"/>
      <c r="AM78" s="656"/>
      <c r="AN78" s="656"/>
      <c r="AO78" s="656"/>
      <c r="AP78" s="656"/>
    </row>
    <row r="79" spans="1:42" s="665" customFormat="1" ht="12.75">
      <c r="A79" s="761"/>
      <c r="B79" s="656"/>
      <c r="C79" s="656"/>
      <c r="D79" s="763"/>
      <c r="E79" s="763"/>
      <c r="F79" s="763"/>
      <c r="G79" s="763"/>
      <c r="H79" s="656"/>
      <c r="I79" s="656"/>
      <c r="J79" s="560"/>
      <c r="K79" s="656"/>
      <c r="L79" s="656"/>
      <c r="M79" s="656"/>
      <c r="N79" s="656"/>
      <c r="O79" s="656"/>
      <c r="P79" s="656"/>
      <c r="Q79" s="656"/>
      <c r="R79" s="656"/>
      <c r="S79" s="656"/>
      <c r="T79" s="656"/>
      <c r="U79" s="656"/>
      <c r="V79" s="656"/>
      <c r="W79" s="656"/>
      <c r="X79" s="656"/>
      <c r="Y79" s="656"/>
      <c r="Z79" s="656"/>
      <c r="AA79" s="656"/>
      <c r="AB79" s="656"/>
      <c r="AC79" s="656"/>
      <c r="AD79" s="656"/>
      <c r="AE79" s="656"/>
      <c r="AF79" s="656"/>
      <c r="AG79" s="656"/>
      <c r="AH79" s="656"/>
      <c r="AI79" s="656"/>
      <c r="AJ79" s="656"/>
      <c r="AK79" s="656"/>
      <c r="AL79" s="656"/>
      <c r="AM79" s="656"/>
      <c r="AN79" s="656"/>
      <c r="AO79" s="656"/>
      <c r="AP79" s="656"/>
    </row>
    <row r="80" spans="1:42" s="665" customFormat="1" ht="12.75">
      <c r="A80" s="761"/>
      <c r="B80" s="656"/>
      <c r="C80" s="656"/>
      <c r="D80" s="763"/>
      <c r="E80" s="763"/>
      <c r="F80" s="763"/>
      <c r="G80" s="763"/>
      <c r="H80" s="656"/>
      <c r="I80" s="656"/>
      <c r="J80" s="560"/>
      <c r="K80" s="656"/>
      <c r="L80" s="656"/>
      <c r="M80" s="656"/>
      <c r="N80" s="656"/>
      <c r="O80" s="656"/>
      <c r="P80" s="656"/>
      <c r="Q80" s="656"/>
      <c r="R80" s="656"/>
      <c r="S80" s="656"/>
      <c r="T80" s="656"/>
      <c r="U80" s="656"/>
      <c r="V80" s="656"/>
      <c r="W80" s="656"/>
      <c r="X80" s="656"/>
      <c r="Y80" s="656"/>
      <c r="Z80" s="656"/>
      <c r="AA80" s="656"/>
      <c r="AB80" s="656"/>
      <c r="AC80" s="656"/>
      <c r="AD80" s="656"/>
      <c r="AE80" s="656"/>
      <c r="AF80" s="656"/>
      <c r="AG80" s="656"/>
      <c r="AH80" s="656"/>
      <c r="AI80" s="656"/>
      <c r="AJ80" s="656"/>
      <c r="AK80" s="656"/>
      <c r="AL80" s="656"/>
      <c r="AM80" s="656"/>
      <c r="AN80" s="656"/>
      <c r="AO80" s="656"/>
      <c r="AP80" s="656"/>
    </row>
    <row r="81" spans="1:42" s="665" customFormat="1" ht="12.75">
      <c r="A81" s="761"/>
      <c r="B81" s="656"/>
      <c r="C81" s="656"/>
      <c r="D81" s="763"/>
      <c r="E81" s="763"/>
      <c r="F81" s="763"/>
      <c r="G81" s="763"/>
      <c r="H81" s="656"/>
      <c r="I81" s="656"/>
      <c r="J81" s="560"/>
      <c r="K81" s="656"/>
      <c r="L81" s="656"/>
      <c r="M81" s="656"/>
      <c r="N81" s="656"/>
      <c r="O81" s="656"/>
      <c r="P81" s="656"/>
      <c r="Q81" s="656"/>
      <c r="R81" s="656"/>
      <c r="S81" s="656"/>
      <c r="T81" s="656"/>
      <c r="U81" s="656"/>
      <c r="V81" s="656"/>
      <c r="W81" s="656"/>
      <c r="X81" s="656"/>
      <c r="Y81" s="656"/>
      <c r="Z81" s="656"/>
      <c r="AA81" s="656"/>
      <c r="AB81" s="656"/>
      <c r="AC81" s="656"/>
      <c r="AD81" s="656"/>
      <c r="AE81" s="656"/>
      <c r="AF81" s="656"/>
      <c r="AG81" s="656"/>
      <c r="AH81" s="656"/>
      <c r="AI81" s="656"/>
      <c r="AJ81" s="656"/>
      <c r="AK81" s="656"/>
      <c r="AL81" s="656"/>
      <c r="AM81" s="656"/>
      <c r="AN81" s="656"/>
      <c r="AO81" s="656"/>
      <c r="AP81" s="656"/>
    </row>
    <row r="82" spans="1:42" s="665" customFormat="1" ht="12.75">
      <c r="A82" s="761"/>
      <c r="B82" s="656"/>
      <c r="C82" s="656"/>
      <c r="D82" s="763"/>
      <c r="E82" s="763"/>
      <c r="F82" s="763"/>
      <c r="G82" s="763"/>
      <c r="H82" s="656"/>
      <c r="I82" s="656"/>
      <c r="J82" s="560"/>
      <c r="K82" s="656"/>
      <c r="L82" s="656"/>
      <c r="M82" s="656"/>
      <c r="N82" s="656"/>
      <c r="O82" s="656"/>
      <c r="P82" s="656"/>
      <c r="Q82" s="656"/>
      <c r="R82" s="656"/>
      <c r="S82" s="656"/>
      <c r="T82" s="656"/>
      <c r="U82" s="656"/>
      <c r="V82" s="656"/>
      <c r="W82" s="656"/>
      <c r="X82" s="656"/>
      <c r="Y82" s="656"/>
      <c r="Z82" s="656"/>
      <c r="AA82" s="656"/>
      <c r="AB82" s="656"/>
      <c r="AC82" s="656"/>
      <c r="AD82" s="656"/>
      <c r="AE82" s="656"/>
      <c r="AF82" s="656"/>
      <c r="AG82" s="656"/>
      <c r="AH82" s="656"/>
      <c r="AI82" s="656"/>
      <c r="AJ82" s="656"/>
      <c r="AK82" s="656"/>
      <c r="AL82" s="656"/>
      <c r="AM82" s="656"/>
      <c r="AN82" s="656"/>
      <c r="AO82" s="656"/>
      <c r="AP82" s="656"/>
    </row>
    <row r="83" spans="1:42" s="665" customFormat="1" ht="12.75">
      <c r="A83" s="761"/>
      <c r="B83" s="656"/>
      <c r="C83" s="656"/>
      <c r="D83" s="763"/>
      <c r="E83" s="763"/>
      <c r="F83" s="763"/>
      <c r="G83" s="763"/>
      <c r="H83" s="656"/>
      <c r="I83" s="656"/>
      <c r="J83" s="560"/>
      <c r="K83" s="656"/>
      <c r="L83" s="656"/>
      <c r="M83" s="656"/>
      <c r="N83" s="656"/>
      <c r="O83" s="656"/>
      <c r="P83" s="656"/>
      <c r="Q83" s="656"/>
      <c r="R83" s="656"/>
      <c r="S83" s="656"/>
      <c r="T83" s="656"/>
      <c r="U83" s="656"/>
      <c r="V83" s="656"/>
      <c r="W83" s="656"/>
      <c r="X83" s="656"/>
      <c r="Y83" s="656"/>
      <c r="Z83" s="656"/>
      <c r="AA83" s="656"/>
      <c r="AB83" s="656"/>
      <c r="AC83" s="656"/>
      <c r="AD83" s="656"/>
      <c r="AE83" s="656"/>
      <c r="AF83" s="656"/>
      <c r="AG83" s="656"/>
      <c r="AH83" s="656"/>
      <c r="AI83" s="656"/>
      <c r="AJ83" s="656"/>
      <c r="AK83" s="656"/>
      <c r="AL83" s="656"/>
      <c r="AM83" s="656"/>
      <c r="AN83" s="656"/>
      <c r="AO83" s="656"/>
      <c r="AP83" s="656"/>
    </row>
    <row r="84" spans="1:42" s="665" customFormat="1" ht="12.75">
      <c r="A84" s="761"/>
      <c r="B84" s="656"/>
      <c r="C84" s="656"/>
      <c r="D84" s="763"/>
      <c r="E84" s="763"/>
      <c r="F84" s="763"/>
      <c r="G84" s="763"/>
      <c r="H84" s="656"/>
      <c r="I84" s="656"/>
      <c r="J84" s="560"/>
      <c r="K84" s="656"/>
      <c r="L84" s="656"/>
      <c r="M84" s="656"/>
      <c r="N84" s="656"/>
      <c r="O84" s="656"/>
      <c r="P84" s="656"/>
      <c r="Q84" s="656"/>
      <c r="R84" s="656"/>
      <c r="S84" s="656"/>
      <c r="T84" s="656"/>
      <c r="U84" s="656"/>
      <c r="V84" s="656"/>
      <c r="W84" s="656"/>
      <c r="X84" s="656"/>
      <c r="Y84" s="656"/>
      <c r="Z84" s="656"/>
      <c r="AA84" s="656"/>
      <c r="AB84" s="656"/>
      <c r="AC84" s="656"/>
      <c r="AD84" s="656"/>
      <c r="AE84" s="656"/>
      <c r="AF84" s="656"/>
      <c r="AG84" s="656"/>
      <c r="AH84" s="656"/>
      <c r="AI84" s="656"/>
      <c r="AJ84" s="656"/>
      <c r="AK84" s="656"/>
      <c r="AL84" s="656"/>
      <c r="AM84" s="656"/>
      <c r="AN84" s="656"/>
      <c r="AO84" s="656"/>
      <c r="AP84" s="656"/>
    </row>
    <row r="85" spans="1:42" s="665" customFormat="1" ht="12.75">
      <c r="A85" s="761"/>
      <c r="B85" s="656"/>
      <c r="C85" s="656"/>
      <c r="D85" s="763"/>
      <c r="E85" s="763"/>
      <c r="F85" s="763"/>
      <c r="G85" s="763"/>
      <c r="H85" s="656"/>
      <c r="I85" s="656"/>
      <c r="J85" s="560"/>
      <c r="K85" s="656"/>
      <c r="L85" s="656"/>
      <c r="M85" s="656"/>
      <c r="N85" s="656"/>
      <c r="O85" s="656"/>
      <c r="P85" s="656"/>
      <c r="Q85" s="656"/>
      <c r="R85" s="656"/>
      <c r="S85" s="656"/>
      <c r="T85" s="656"/>
      <c r="U85" s="656"/>
      <c r="V85" s="656"/>
      <c r="W85" s="656"/>
      <c r="X85" s="656"/>
      <c r="Y85" s="656"/>
      <c r="Z85" s="656"/>
      <c r="AA85" s="656"/>
      <c r="AB85" s="656"/>
      <c r="AC85" s="656"/>
      <c r="AD85" s="656"/>
      <c r="AE85" s="656"/>
      <c r="AF85" s="656"/>
      <c r="AG85" s="656"/>
      <c r="AH85" s="656"/>
      <c r="AI85" s="656"/>
      <c r="AJ85" s="656"/>
      <c r="AK85" s="656"/>
      <c r="AL85" s="656"/>
      <c r="AM85" s="656"/>
      <c r="AN85" s="656"/>
      <c r="AO85" s="656"/>
      <c r="AP85" s="656"/>
    </row>
    <row r="86" spans="1:42" s="665" customFormat="1" ht="12.75">
      <c r="A86" s="761"/>
      <c r="B86" s="656"/>
      <c r="C86" s="656"/>
      <c r="D86" s="763"/>
      <c r="E86" s="763"/>
      <c r="F86" s="763"/>
      <c r="G86" s="763"/>
      <c r="H86" s="656"/>
      <c r="I86" s="656"/>
      <c r="J86" s="560"/>
      <c r="K86" s="656"/>
      <c r="L86" s="656"/>
      <c r="M86" s="656"/>
      <c r="N86" s="656"/>
      <c r="O86" s="656"/>
      <c r="P86" s="656"/>
      <c r="Q86" s="656"/>
      <c r="R86" s="656"/>
      <c r="S86" s="656"/>
      <c r="T86" s="656"/>
      <c r="U86" s="656"/>
      <c r="V86" s="656"/>
      <c r="W86" s="656"/>
      <c r="X86" s="656"/>
      <c r="Y86" s="656"/>
      <c r="Z86" s="656"/>
      <c r="AA86" s="656"/>
      <c r="AB86" s="656"/>
      <c r="AC86" s="656"/>
      <c r="AD86" s="656"/>
      <c r="AE86" s="656"/>
      <c r="AF86" s="656"/>
      <c r="AG86" s="656"/>
      <c r="AH86" s="656"/>
      <c r="AI86" s="656"/>
      <c r="AJ86" s="656"/>
      <c r="AK86" s="656"/>
      <c r="AL86" s="656"/>
      <c r="AM86" s="656"/>
      <c r="AN86" s="656"/>
      <c r="AO86" s="656"/>
      <c r="AP86" s="656"/>
    </row>
    <row r="87" spans="1:42" s="665" customFormat="1" ht="12.75">
      <c r="A87" s="761"/>
      <c r="B87" s="656"/>
      <c r="C87" s="656"/>
      <c r="D87" s="763"/>
      <c r="E87" s="763"/>
      <c r="F87" s="763"/>
      <c r="G87" s="763"/>
      <c r="H87" s="656"/>
      <c r="I87" s="656"/>
      <c r="J87" s="560"/>
      <c r="K87" s="656"/>
      <c r="L87" s="656"/>
      <c r="M87" s="656"/>
      <c r="N87" s="656"/>
      <c r="O87" s="656"/>
      <c r="P87" s="656"/>
      <c r="Q87" s="656"/>
      <c r="R87" s="656"/>
      <c r="S87" s="656"/>
      <c r="T87" s="656"/>
      <c r="U87" s="656"/>
      <c r="V87" s="656"/>
      <c r="W87" s="656"/>
      <c r="X87" s="656"/>
      <c r="Y87" s="656"/>
      <c r="Z87" s="656"/>
      <c r="AA87" s="656"/>
      <c r="AB87" s="656"/>
      <c r="AC87" s="656"/>
      <c r="AD87" s="656"/>
      <c r="AE87" s="656"/>
      <c r="AF87" s="656"/>
      <c r="AG87" s="656"/>
      <c r="AH87" s="656"/>
      <c r="AI87" s="656"/>
      <c r="AJ87" s="656"/>
      <c r="AK87" s="656"/>
      <c r="AL87" s="656"/>
      <c r="AM87" s="656"/>
      <c r="AN87" s="656"/>
      <c r="AO87" s="656"/>
      <c r="AP87" s="656"/>
    </row>
    <row r="88" spans="1:42" s="665" customFormat="1" ht="12.75">
      <c r="A88" s="761"/>
      <c r="B88" s="656"/>
      <c r="C88" s="656"/>
      <c r="D88" s="763"/>
      <c r="E88" s="763"/>
      <c r="F88" s="763"/>
      <c r="G88" s="763"/>
      <c r="H88" s="656"/>
      <c r="I88" s="656"/>
      <c r="J88" s="560"/>
      <c r="K88" s="656"/>
      <c r="L88" s="656"/>
      <c r="M88" s="656"/>
      <c r="N88" s="656"/>
      <c r="O88" s="656"/>
      <c r="P88" s="656"/>
      <c r="Q88" s="656"/>
      <c r="R88" s="656"/>
      <c r="S88" s="656"/>
      <c r="T88" s="656"/>
      <c r="U88" s="656"/>
      <c r="V88" s="656"/>
      <c r="W88" s="656"/>
      <c r="X88" s="656"/>
      <c r="Y88" s="656"/>
      <c r="Z88" s="656"/>
      <c r="AA88" s="656"/>
      <c r="AB88" s="656"/>
      <c r="AC88" s="656"/>
      <c r="AD88" s="656"/>
      <c r="AE88" s="656"/>
      <c r="AF88" s="656"/>
      <c r="AG88" s="656"/>
      <c r="AH88" s="656"/>
      <c r="AI88" s="656"/>
      <c r="AJ88" s="656"/>
      <c r="AK88" s="656"/>
      <c r="AL88" s="656"/>
      <c r="AM88" s="656"/>
      <c r="AN88" s="656"/>
      <c r="AO88" s="656"/>
      <c r="AP88" s="656"/>
    </row>
    <row r="89" spans="1:42" s="665" customFormat="1" ht="12.75">
      <c r="A89" s="761"/>
      <c r="B89" s="656"/>
      <c r="C89" s="656"/>
      <c r="D89" s="763"/>
      <c r="E89" s="763"/>
      <c r="F89" s="763"/>
      <c r="G89" s="763"/>
      <c r="H89" s="656"/>
      <c r="I89" s="656"/>
      <c r="J89" s="560"/>
      <c r="K89" s="656"/>
      <c r="L89" s="656"/>
      <c r="M89" s="656"/>
      <c r="N89" s="656"/>
      <c r="O89" s="656"/>
      <c r="P89" s="656"/>
      <c r="Q89" s="656"/>
      <c r="R89" s="656"/>
      <c r="S89" s="656"/>
      <c r="T89" s="656"/>
      <c r="U89" s="656"/>
      <c r="V89" s="656"/>
      <c r="W89" s="656"/>
      <c r="X89" s="656"/>
      <c r="Y89" s="656"/>
      <c r="Z89" s="656"/>
      <c r="AA89" s="656"/>
      <c r="AB89" s="656"/>
      <c r="AC89" s="656"/>
      <c r="AD89" s="656"/>
      <c r="AE89" s="656"/>
      <c r="AF89" s="656"/>
      <c r="AG89" s="656"/>
      <c r="AH89" s="656"/>
      <c r="AI89" s="656"/>
      <c r="AJ89" s="656"/>
      <c r="AK89" s="656"/>
      <c r="AL89" s="656"/>
      <c r="AM89" s="656"/>
      <c r="AN89" s="656"/>
      <c r="AO89" s="656"/>
      <c r="AP89" s="656"/>
    </row>
    <row r="90" spans="1:42" s="665" customFormat="1" ht="12.75">
      <c r="A90" s="761"/>
      <c r="B90" s="656"/>
      <c r="C90" s="656"/>
      <c r="D90" s="763"/>
      <c r="E90" s="763"/>
      <c r="F90" s="763"/>
      <c r="G90" s="763"/>
      <c r="H90" s="656"/>
      <c r="I90" s="656"/>
      <c r="J90" s="560"/>
      <c r="K90" s="656"/>
      <c r="L90" s="656"/>
      <c r="M90" s="656"/>
      <c r="N90" s="656"/>
      <c r="O90" s="656"/>
      <c r="P90" s="656"/>
      <c r="Q90" s="656"/>
      <c r="R90" s="656"/>
      <c r="S90" s="656"/>
      <c r="T90" s="656"/>
      <c r="U90" s="656"/>
      <c r="V90" s="656"/>
      <c r="W90" s="656"/>
      <c r="X90" s="656"/>
      <c r="Y90" s="656"/>
      <c r="Z90" s="656"/>
      <c r="AA90" s="656"/>
      <c r="AB90" s="656"/>
      <c r="AC90" s="656"/>
      <c r="AD90" s="656"/>
      <c r="AE90" s="656"/>
      <c r="AF90" s="656"/>
      <c r="AG90" s="656"/>
      <c r="AH90" s="656"/>
      <c r="AI90" s="656"/>
      <c r="AJ90" s="656"/>
      <c r="AK90" s="656"/>
      <c r="AL90" s="656"/>
      <c r="AM90" s="656"/>
      <c r="AN90" s="656"/>
      <c r="AO90" s="656"/>
      <c r="AP90" s="656"/>
    </row>
    <row r="91" spans="1:42" s="665" customFormat="1" ht="12.75">
      <c r="A91" s="761"/>
      <c r="B91" s="656"/>
      <c r="C91" s="656"/>
      <c r="D91" s="763"/>
      <c r="E91" s="763"/>
      <c r="F91" s="763"/>
      <c r="G91" s="763"/>
      <c r="H91" s="656"/>
      <c r="I91" s="656"/>
      <c r="J91" s="560"/>
      <c r="K91" s="656"/>
      <c r="L91" s="656"/>
      <c r="M91" s="656"/>
      <c r="N91" s="656"/>
      <c r="O91" s="656"/>
      <c r="P91" s="656"/>
      <c r="Q91" s="656"/>
      <c r="R91" s="656"/>
      <c r="S91" s="656"/>
      <c r="T91" s="656"/>
      <c r="U91" s="656"/>
      <c r="V91" s="656"/>
      <c r="W91" s="656"/>
      <c r="X91" s="656"/>
      <c r="Y91" s="656"/>
      <c r="Z91" s="656"/>
      <c r="AA91" s="656"/>
      <c r="AB91" s="656"/>
      <c r="AC91" s="656"/>
      <c r="AD91" s="656"/>
      <c r="AE91" s="656"/>
      <c r="AF91" s="656"/>
      <c r="AG91" s="656"/>
      <c r="AH91" s="656"/>
      <c r="AI91" s="656"/>
      <c r="AJ91" s="656"/>
      <c r="AK91" s="656"/>
      <c r="AL91" s="656"/>
      <c r="AM91" s="656"/>
      <c r="AN91" s="656"/>
      <c r="AO91" s="656"/>
      <c r="AP91" s="656"/>
    </row>
    <row r="92" spans="1:42" s="665" customFormat="1" ht="12.75">
      <c r="A92" s="761"/>
      <c r="B92" s="656"/>
      <c r="C92" s="656"/>
      <c r="D92" s="763"/>
      <c r="E92" s="763"/>
      <c r="F92" s="763"/>
      <c r="G92" s="763"/>
      <c r="H92" s="656"/>
      <c r="I92" s="656"/>
      <c r="J92" s="560"/>
      <c r="K92" s="656"/>
      <c r="L92" s="656"/>
      <c r="M92" s="656"/>
      <c r="N92" s="656"/>
      <c r="O92" s="656"/>
      <c r="P92" s="656"/>
      <c r="Q92" s="656"/>
      <c r="R92" s="656"/>
      <c r="S92" s="656"/>
      <c r="T92" s="656"/>
      <c r="U92" s="656"/>
      <c r="V92" s="656"/>
      <c r="W92" s="656"/>
      <c r="X92" s="656"/>
      <c r="Y92" s="656"/>
      <c r="Z92" s="656"/>
      <c r="AA92" s="656"/>
      <c r="AB92" s="656"/>
      <c r="AC92" s="656"/>
      <c r="AD92" s="656"/>
      <c r="AE92" s="656"/>
      <c r="AF92" s="656"/>
      <c r="AG92" s="656"/>
      <c r="AH92" s="656"/>
      <c r="AI92" s="656"/>
      <c r="AJ92" s="656"/>
      <c r="AK92" s="656"/>
      <c r="AL92" s="656"/>
      <c r="AM92" s="656"/>
      <c r="AN92" s="656"/>
      <c r="AO92" s="656"/>
      <c r="AP92" s="656"/>
    </row>
    <row r="93" spans="1:42" s="665" customFormat="1" ht="12.75">
      <c r="A93" s="761"/>
      <c r="B93" s="656"/>
      <c r="C93" s="656"/>
      <c r="D93" s="763"/>
      <c r="E93" s="763"/>
      <c r="F93" s="763"/>
      <c r="G93" s="763"/>
      <c r="H93" s="656"/>
      <c r="I93" s="656"/>
      <c r="J93" s="560"/>
      <c r="K93" s="656"/>
      <c r="L93" s="656"/>
      <c r="M93" s="656"/>
      <c r="N93" s="656"/>
      <c r="O93" s="656"/>
      <c r="P93" s="656"/>
      <c r="Q93" s="656"/>
      <c r="R93" s="656"/>
      <c r="S93" s="656"/>
      <c r="T93" s="656"/>
      <c r="U93" s="656"/>
      <c r="V93" s="656"/>
      <c r="W93" s="656"/>
      <c r="X93" s="656"/>
      <c r="Y93" s="656"/>
      <c r="Z93" s="656"/>
      <c r="AA93" s="656"/>
      <c r="AB93" s="656"/>
      <c r="AC93" s="656"/>
      <c r="AD93" s="656"/>
      <c r="AE93" s="656"/>
      <c r="AF93" s="656"/>
      <c r="AG93" s="656"/>
      <c r="AH93" s="656"/>
      <c r="AI93" s="656"/>
      <c r="AJ93" s="656"/>
      <c r="AK93" s="656"/>
      <c r="AL93" s="656"/>
      <c r="AM93" s="656"/>
      <c r="AN93" s="656"/>
      <c r="AO93" s="656"/>
      <c r="AP93" s="656"/>
    </row>
    <row r="94" spans="1:42" s="665" customFormat="1" ht="12.75">
      <c r="A94" s="761"/>
      <c r="B94" s="656"/>
      <c r="C94" s="656"/>
      <c r="D94" s="763"/>
      <c r="E94" s="763"/>
      <c r="F94" s="763"/>
      <c r="G94" s="763"/>
      <c r="H94" s="656"/>
      <c r="I94" s="656"/>
      <c r="J94" s="560"/>
      <c r="K94" s="656"/>
      <c r="L94" s="656"/>
      <c r="M94" s="656"/>
      <c r="N94" s="656"/>
      <c r="O94" s="656"/>
      <c r="P94" s="656"/>
      <c r="Q94" s="656"/>
      <c r="R94" s="656"/>
      <c r="S94" s="656"/>
      <c r="T94" s="656"/>
      <c r="U94" s="656"/>
      <c r="V94" s="656"/>
      <c r="W94" s="656"/>
      <c r="X94" s="656"/>
      <c r="Y94" s="656"/>
      <c r="Z94" s="656"/>
      <c r="AA94" s="656"/>
      <c r="AB94" s="656"/>
      <c r="AC94" s="656"/>
      <c r="AD94" s="656"/>
      <c r="AE94" s="656"/>
      <c r="AF94" s="656"/>
      <c r="AG94" s="656"/>
      <c r="AH94" s="656"/>
      <c r="AI94" s="656"/>
      <c r="AJ94" s="656"/>
      <c r="AK94" s="656"/>
      <c r="AL94" s="656"/>
      <c r="AM94" s="656"/>
      <c r="AN94" s="656"/>
      <c r="AO94" s="656"/>
      <c r="AP94" s="656"/>
    </row>
    <row r="95" spans="1:42" s="665" customFormat="1" ht="12.75">
      <c r="A95" s="761"/>
      <c r="B95" s="656"/>
      <c r="C95" s="656"/>
      <c r="D95" s="763"/>
      <c r="E95" s="763"/>
      <c r="F95" s="763"/>
      <c r="G95" s="763"/>
      <c r="H95" s="656"/>
      <c r="I95" s="656"/>
      <c r="J95" s="560"/>
      <c r="K95" s="656"/>
      <c r="L95" s="656"/>
      <c r="M95" s="656"/>
      <c r="N95" s="656"/>
      <c r="O95" s="656"/>
      <c r="P95" s="656"/>
      <c r="Q95" s="656"/>
      <c r="R95" s="656"/>
      <c r="S95" s="656"/>
      <c r="T95" s="656"/>
      <c r="U95" s="656"/>
      <c r="V95" s="656"/>
      <c r="W95" s="656"/>
      <c r="X95" s="656"/>
      <c r="Y95" s="656"/>
      <c r="Z95" s="656"/>
      <c r="AA95" s="656"/>
      <c r="AB95" s="656"/>
      <c r="AC95" s="656"/>
      <c r="AD95" s="656"/>
      <c r="AE95" s="656"/>
      <c r="AF95" s="656"/>
      <c r="AG95" s="656"/>
      <c r="AH95" s="656"/>
      <c r="AI95" s="656"/>
      <c r="AJ95" s="656"/>
      <c r="AK95" s="656"/>
      <c r="AL95" s="656"/>
      <c r="AM95" s="656"/>
      <c r="AN95" s="656"/>
      <c r="AO95" s="656"/>
      <c r="AP95" s="656"/>
    </row>
    <row r="96" spans="1:42" s="665" customFormat="1" ht="12.75">
      <c r="A96" s="761"/>
      <c r="B96" s="656"/>
      <c r="C96" s="656"/>
      <c r="D96" s="763"/>
      <c r="E96" s="763"/>
      <c r="F96" s="763"/>
      <c r="G96" s="763"/>
      <c r="H96" s="656"/>
      <c r="I96" s="656"/>
      <c r="J96" s="560"/>
      <c r="K96" s="656"/>
      <c r="L96" s="656"/>
      <c r="M96" s="656"/>
      <c r="N96" s="656"/>
      <c r="O96" s="656"/>
      <c r="P96" s="656"/>
      <c r="Q96" s="656"/>
      <c r="R96" s="656"/>
      <c r="S96" s="656"/>
      <c r="T96" s="656"/>
      <c r="U96" s="656"/>
      <c r="V96" s="656"/>
      <c r="W96" s="656"/>
      <c r="X96" s="656"/>
      <c r="Y96" s="656"/>
      <c r="Z96" s="656"/>
      <c r="AA96" s="656"/>
      <c r="AB96" s="656"/>
      <c r="AC96" s="656"/>
      <c r="AD96" s="656"/>
      <c r="AE96" s="656"/>
      <c r="AF96" s="656"/>
      <c r="AG96" s="656"/>
      <c r="AH96" s="656"/>
      <c r="AI96" s="656"/>
      <c r="AJ96" s="656"/>
      <c r="AK96" s="656"/>
      <c r="AL96" s="656"/>
      <c r="AM96" s="656"/>
      <c r="AN96" s="656"/>
      <c r="AO96" s="656"/>
      <c r="AP96" s="656"/>
    </row>
    <row r="97" spans="1:42" s="665" customFormat="1" ht="12.75">
      <c r="A97" s="761"/>
      <c r="B97" s="656"/>
      <c r="C97" s="656"/>
      <c r="D97" s="763"/>
      <c r="E97" s="763"/>
      <c r="F97" s="763"/>
      <c r="G97" s="763"/>
      <c r="H97" s="656"/>
      <c r="I97" s="656"/>
      <c r="J97" s="560"/>
      <c r="K97" s="656"/>
      <c r="L97" s="656"/>
      <c r="M97" s="656"/>
      <c r="N97" s="656"/>
      <c r="O97" s="656"/>
      <c r="P97" s="656"/>
      <c r="Q97" s="656"/>
      <c r="R97" s="656"/>
      <c r="S97" s="656"/>
      <c r="T97" s="656"/>
      <c r="U97" s="656"/>
      <c r="V97" s="656"/>
      <c r="W97" s="656"/>
      <c r="X97" s="656"/>
      <c r="Y97" s="656"/>
      <c r="Z97" s="656"/>
      <c r="AA97" s="656"/>
      <c r="AB97" s="656"/>
      <c r="AC97" s="656"/>
      <c r="AD97" s="656"/>
      <c r="AE97" s="656"/>
      <c r="AF97" s="656"/>
      <c r="AG97" s="656"/>
      <c r="AH97" s="656"/>
      <c r="AI97" s="656"/>
      <c r="AJ97" s="656"/>
      <c r="AK97" s="656"/>
      <c r="AL97" s="656"/>
      <c r="AM97" s="656"/>
      <c r="AN97" s="656"/>
      <c r="AO97" s="656"/>
      <c r="AP97" s="656"/>
    </row>
    <row r="98" spans="1:42" s="665" customFormat="1" ht="12.75">
      <c r="A98" s="761"/>
      <c r="B98" s="656"/>
      <c r="C98" s="656"/>
      <c r="D98" s="763"/>
      <c r="E98" s="763"/>
      <c r="F98" s="763"/>
      <c r="G98" s="763"/>
      <c r="H98" s="656"/>
      <c r="I98" s="656"/>
      <c r="J98" s="560"/>
      <c r="K98" s="656"/>
      <c r="L98" s="656"/>
      <c r="M98" s="656"/>
      <c r="N98" s="656"/>
      <c r="O98" s="656"/>
      <c r="P98" s="656"/>
      <c r="Q98" s="656"/>
      <c r="R98" s="656"/>
      <c r="S98" s="656"/>
      <c r="T98" s="656"/>
      <c r="U98" s="656"/>
      <c r="V98" s="656"/>
      <c r="W98" s="656"/>
      <c r="X98" s="656"/>
      <c r="Y98" s="656"/>
      <c r="Z98" s="656"/>
      <c r="AA98" s="656"/>
      <c r="AB98" s="656"/>
      <c r="AC98" s="656"/>
      <c r="AD98" s="656"/>
      <c r="AE98" s="656"/>
      <c r="AF98" s="656"/>
      <c r="AG98" s="656"/>
      <c r="AH98" s="656"/>
      <c r="AI98" s="656"/>
      <c r="AJ98" s="656"/>
      <c r="AK98" s="656"/>
      <c r="AL98" s="656"/>
      <c r="AM98" s="656"/>
      <c r="AN98" s="656"/>
      <c r="AO98" s="656"/>
      <c r="AP98" s="656"/>
    </row>
    <row r="99" spans="1:42" s="665" customFormat="1" ht="12.75">
      <c r="A99" s="761"/>
      <c r="B99" s="656"/>
      <c r="C99" s="656"/>
      <c r="D99" s="763"/>
      <c r="E99" s="763"/>
      <c r="F99" s="763"/>
      <c r="G99" s="763"/>
      <c r="H99" s="656"/>
      <c r="I99" s="656"/>
      <c r="J99" s="560"/>
      <c r="K99" s="656"/>
      <c r="L99" s="656"/>
      <c r="M99" s="656"/>
      <c r="N99" s="656"/>
      <c r="O99" s="656"/>
      <c r="P99" s="656"/>
      <c r="Q99" s="656"/>
      <c r="R99" s="656"/>
      <c r="S99" s="656"/>
      <c r="T99" s="656"/>
      <c r="U99" s="656"/>
      <c r="V99" s="656"/>
      <c r="W99" s="656"/>
      <c r="X99" s="656"/>
      <c r="Y99" s="656"/>
      <c r="Z99" s="656"/>
      <c r="AA99" s="656"/>
      <c r="AB99" s="656"/>
      <c r="AC99" s="656"/>
      <c r="AD99" s="656"/>
      <c r="AE99" s="656"/>
      <c r="AF99" s="656"/>
      <c r="AG99" s="656"/>
      <c r="AH99" s="656"/>
      <c r="AI99" s="656"/>
      <c r="AJ99" s="656"/>
      <c r="AK99" s="656"/>
      <c r="AL99" s="656"/>
      <c r="AM99" s="656"/>
      <c r="AN99" s="656"/>
      <c r="AO99" s="656"/>
      <c r="AP99" s="656"/>
    </row>
    <row r="100" spans="1:42" s="665" customFormat="1" ht="12.75">
      <c r="A100" s="761"/>
      <c r="B100" s="656"/>
      <c r="C100" s="656"/>
      <c r="D100" s="763"/>
      <c r="E100" s="763"/>
      <c r="F100" s="763"/>
      <c r="G100" s="763"/>
      <c r="H100" s="656"/>
      <c r="I100" s="656"/>
      <c r="J100" s="560"/>
      <c r="K100" s="656"/>
      <c r="L100" s="656"/>
      <c r="M100" s="656"/>
      <c r="N100" s="656"/>
      <c r="O100" s="656"/>
      <c r="P100" s="656"/>
      <c r="Q100" s="656"/>
      <c r="R100" s="656"/>
      <c r="S100" s="656"/>
      <c r="T100" s="656"/>
      <c r="U100" s="656"/>
      <c r="V100" s="656"/>
      <c r="W100" s="656"/>
      <c r="X100" s="656"/>
      <c r="Y100" s="656"/>
      <c r="Z100" s="656"/>
      <c r="AA100" s="656"/>
      <c r="AB100" s="656"/>
      <c r="AC100" s="656"/>
      <c r="AD100" s="656"/>
      <c r="AE100" s="656"/>
      <c r="AF100" s="656"/>
      <c r="AG100" s="656"/>
      <c r="AH100" s="656"/>
      <c r="AI100" s="656"/>
      <c r="AJ100" s="656"/>
      <c r="AK100" s="656"/>
      <c r="AL100" s="656"/>
      <c r="AM100" s="656"/>
      <c r="AN100" s="656"/>
      <c r="AO100" s="656"/>
      <c r="AP100" s="656"/>
    </row>
    <row r="101" spans="1:42" s="665" customFormat="1" ht="12.75">
      <c r="A101" s="761"/>
      <c r="B101" s="656"/>
      <c r="C101" s="656"/>
      <c r="D101" s="763"/>
      <c r="E101" s="763"/>
      <c r="F101" s="763"/>
      <c r="G101" s="763"/>
      <c r="H101" s="656"/>
      <c r="I101" s="656"/>
      <c r="J101" s="560"/>
      <c r="K101" s="656"/>
      <c r="L101" s="656"/>
      <c r="M101" s="656"/>
      <c r="N101" s="656"/>
      <c r="O101" s="656"/>
      <c r="P101" s="656"/>
      <c r="Q101" s="656"/>
      <c r="R101" s="656"/>
      <c r="S101" s="656"/>
      <c r="T101" s="656"/>
      <c r="U101" s="656"/>
      <c r="V101" s="656"/>
      <c r="W101" s="656"/>
      <c r="X101" s="656"/>
      <c r="Y101" s="656"/>
      <c r="Z101" s="656"/>
      <c r="AA101" s="656"/>
      <c r="AB101" s="656"/>
      <c r="AC101" s="656"/>
      <c r="AD101" s="656"/>
      <c r="AE101" s="656"/>
      <c r="AF101" s="656"/>
      <c r="AG101" s="656"/>
      <c r="AH101" s="656"/>
      <c r="AI101" s="656"/>
      <c r="AJ101" s="656"/>
      <c r="AK101" s="656"/>
      <c r="AL101" s="656"/>
      <c r="AM101" s="656"/>
      <c r="AN101" s="656"/>
      <c r="AO101" s="656"/>
      <c r="AP101" s="656"/>
    </row>
    <row r="102" spans="1:42" s="665" customFormat="1" ht="12.75">
      <c r="A102" s="761"/>
      <c r="B102" s="656"/>
      <c r="C102" s="656"/>
      <c r="D102" s="763"/>
      <c r="E102" s="763"/>
      <c r="F102" s="763"/>
      <c r="G102" s="763"/>
      <c r="H102" s="656"/>
      <c r="I102" s="656"/>
      <c r="J102" s="560"/>
      <c r="K102" s="656"/>
      <c r="L102" s="656"/>
      <c r="M102" s="656"/>
      <c r="N102" s="656"/>
      <c r="O102" s="656"/>
      <c r="P102" s="656"/>
      <c r="Q102" s="656"/>
      <c r="R102" s="656"/>
      <c r="S102" s="656"/>
      <c r="T102" s="656"/>
      <c r="U102" s="656"/>
      <c r="V102" s="656"/>
      <c r="W102" s="656"/>
      <c r="X102" s="656"/>
      <c r="Y102" s="656"/>
      <c r="Z102" s="656"/>
      <c r="AA102" s="656"/>
      <c r="AB102" s="656"/>
      <c r="AC102" s="656"/>
      <c r="AD102" s="656"/>
      <c r="AE102" s="656"/>
      <c r="AF102" s="656"/>
      <c r="AG102" s="656"/>
      <c r="AH102" s="656"/>
      <c r="AI102" s="656"/>
      <c r="AJ102" s="656"/>
      <c r="AK102" s="656"/>
      <c r="AL102" s="656"/>
      <c r="AM102" s="656"/>
      <c r="AN102" s="656"/>
      <c r="AO102" s="656"/>
      <c r="AP102" s="656"/>
    </row>
    <row r="103" spans="1:42" s="665" customFormat="1" ht="12.75">
      <c r="A103" s="761"/>
      <c r="B103" s="656"/>
      <c r="C103" s="656"/>
      <c r="D103" s="763"/>
      <c r="E103" s="763"/>
      <c r="F103" s="763"/>
      <c r="G103" s="763"/>
      <c r="H103" s="656"/>
      <c r="I103" s="656"/>
      <c r="J103" s="560"/>
      <c r="K103" s="656"/>
      <c r="L103" s="656"/>
      <c r="M103" s="656"/>
      <c r="N103" s="656"/>
      <c r="O103" s="656"/>
      <c r="P103" s="656"/>
      <c r="Q103" s="656"/>
      <c r="R103" s="656"/>
      <c r="S103" s="656"/>
      <c r="T103" s="656"/>
      <c r="U103" s="656"/>
      <c r="V103" s="656"/>
      <c r="W103" s="656"/>
      <c r="X103" s="656"/>
      <c r="Y103" s="656"/>
      <c r="Z103" s="656"/>
      <c r="AA103" s="656"/>
      <c r="AB103" s="656"/>
      <c r="AC103" s="656"/>
      <c r="AD103" s="656"/>
      <c r="AE103" s="656"/>
      <c r="AF103" s="656"/>
      <c r="AG103" s="656"/>
      <c r="AH103" s="656"/>
      <c r="AI103" s="656"/>
      <c r="AJ103" s="656"/>
      <c r="AK103" s="656"/>
      <c r="AL103" s="656"/>
      <c r="AM103" s="656"/>
      <c r="AN103" s="656"/>
      <c r="AO103" s="656"/>
      <c r="AP103" s="656"/>
    </row>
    <row r="104" spans="1:42" s="665" customFormat="1" ht="12.75">
      <c r="A104" s="761"/>
      <c r="B104" s="656"/>
      <c r="C104" s="656"/>
      <c r="D104" s="763"/>
      <c r="E104" s="763"/>
      <c r="F104" s="763"/>
      <c r="G104" s="763"/>
      <c r="H104" s="656"/>
      <c r="I104" s="656"/>
      <c r="J104" s="560"/>
      <c r="K104" s="656"/>
      <c r="L104" s="656"/>
      <c r="M104" s="656"/>
      <c r="N104" s="656"/>
      <c r="O104" s="656"/>
      <c r="P104" s="656"/>
      <c r="Q104" s="656"/>
      <c r="R104" s="656"/>
      <c r="S104" s="656"/>
      <c r="T104" s="656"/>
      <c r="U104" s="656"/>
      <c r="V104" s="656"/>
      <c r="W104" s="656"/>
      <c r="X104" s="656"/>
      <c r="Y104" s="656"/>
      <c r="Z104" s="656"/>
      <c r="AA104" s="656"/>
      <c r="AB104" s="656"/>
      <c r="AC104" s="656"/>
      <c r="AD104" s="656"/>
      <c r="AE104" s="656"/>
      <c r="AF104" s="656"/>
      <c r="AG104" s="656"/>
      <c r="AH104" s="656"/>
      <c r="AI104" s="656"/>
      <c r="AJ104" s="656"/>
      <c r="AK104" s="656"/>
      <c r="AL104" s="656"/>
      <c r="AM104" s="656"/>
      <c r="AN104" s="656"/>
      <c r="AO104" s="656"/>
      <c r="AP104" s="656"/>
    </row>
    <row r="105" spans="1:42" s="665" customFormat="1" ht="12.75">
      <c r="A105" s="761"/>
      <c r="B105" s="656"/>
      <c r="C105" s="656"/>
      <c r="D105" s="763"/>
      <c r="E105" s="763"/>
      <c r="F105" s="763"/>
      <c r="G105" s="763"/>
      <c r="H105" s="656"/>
      <c r="I105" s="656"/>
      <c r="J105" s="560"/>
      <c r="K105" s="656"/>
      <c r="L105" s="656"/>
      <c r="M105" s="656"/>
      <c r="N105" s="656"/>
      <c r="O105" s="656"/>
      <c r="P105" s="656"/>
      <c r="Q105" s="656"/>
      <c r="R105" s="656"/>
      <c r="S105" s="656"/>
      <c r="T105" s="656"/>
      <c r="U105" s="656"/>
      <c r="V105" s="656"/>
      <c r="W105" s="656"/>
      <c r="X105" s="656"/>
      <c r="Y105" s="656"/>
      <c r="Z105" s="656"/>
      <c r="AA105" s="656"/>
      <c r="AB105" s="656"/>
      <c r="AC105" s="656"/>
      <c r="AD105" s="656"/>
      <c r="AE105" s="656"/>
      <c r="AF105" s="656"/>
      <c r="AG105" s="656"/>
      <c r="AH105" s="656"/>
      <c r="AI105" s="656"/>
      <c r="AJ105" s="656"/>
      <c r="AK105" s="656"/>
      <c r="AL105" s="656"/>
      <c r="AM105" s="656"/>
      <c r="AN105" s="656"/>
      <c r="AO105" s="656"/>
      <c r="AP105" s="656"/>
    </row>
    <row r="106" spans="1:42" s="665" customFormat="1" ht="12.75">
      <c r="A106" s="761"/>
      <c r="B106" s="656"/>
      <c r="C106" s="656"/>
      <c r="D106" s="763"/>
      <c r="E106" s="763"/>
      <c r="F106" s="763"/>
      <c r="G106" s="763"/>
      <c r="H106" s="656"/>
      <c r="I106" s="656"/>
      <c r="J106" s="560"/>
      <c r="K106" s="656"/>
      <c r="L106" s="656"/>
      <c r="M106" s="656"/>
      <c r="N106" s="656"/>
      <c r="O106" s="656"/>
      <c r="P106" s="656"/>
      <c r="Q106" s="656"/>
      <c r="R106" s="656"/>
      <c r="S106" s="656"/>
      <c r="T106" s="656"/>
      <c r="U106" s="656"/>
      <c r="V106" s="656"/>
      <c r="W106" s="656"/>
      <c r="X106" s="656"/>
      <c r="Y106" s="656"/>
      <c r="Z106" s="656"/>
      <c r="AA106" s="656"/>
      <c r="AB106" s="656"/>
      <c r="AC106" s="656"/>
      <c r="AD106" s="656"/>
      <c r="AE106" s="656"/>
      <c r="AF106" s="656"/>
      <c r="AG106" s="656"/>
      <c r="AH106" s="656"/>
      <c r="AI106" s="656"/>
      <c r="AJ106" s="656"/>
      <c r="AK106" s="656"/>
      <c r="AL106" s="656"/>
      <c r="AM106" s="656"/>
      <c r="AN106" s="656"/>
      <c r="AO106" s="656"/>
      <c r="AP106" s="656"/>
    </row>
    <row r="107" spans="1:42" s="665" customFormat="1" ht="12.75">
      <c r="A107" s="761"/>
      <c r="B107" s="656"/>
      <c r="C107" s="656"/>
      <c r="D107" s="763"/>
      <c r="E107" s="763"/>
      <c r="F107" s="763"/>
      <c r="G107" s="763"/>
      <c r="H107" s="656"/>
      <c r="I107" s="656"/>
      <c r="J107" s="560"/>
      <c r="K107" s="656"/>
      <c r="L107" s="656"/>
      <c r="M107" s="656"/>
      <c r="N107" s="656"/>
      <c r="O107" s="656"/>
      <c r="P107" s="656"/>
      <c r="Q107" s="656"/>
      <c r="R107" s="656"/>
      <c r="S107" s="656"/>
      <c r="T107" s="656"/>
      <c r="U107" s="656"/>
      <c r="V107" s="656"/>
      <c r="W107" s="656"/>
      <c r="X107" s="656"/>
      <c r="Y107" s="656"/>
      <c r="Z107" s="656"/>
      <c r="AA107" s="656"/>
      <c r="AB107" s="656"/>
      <c r="AC107" s="656"/>
      <c r="AD107" s="656"/>
      <c r="AE107" s="656"/>
      <c r="AF107" s="656"/>
      <c r="AG107" s="656"/>
      <c r="AH107" s="656"/>
      <c r="AI107" s="656"/>
      <c r="AJ107" s="656"/>
      <c r="AK107" s="656"/>
      <c r="AL107" s="656"/>
      <c r="AM107" s="656"/>
      <c r="AN107" s="656"/>
      <c r="AO107" s="656"/>
      <c r="AP107" s="656"/>
    </row>
    <row r="108" spans="1:42" s="665" customFormat="1" ht="12.75">
      <c r="A108" s="761"/>
      <c r="B108" s="656"/>
      <c r="C108" s="656"/>
      <c r="D108" s="763"/>
      <c r="E108" s="763"/>
      <c r="F108" s="763"/>
      <c r="G108" s="763"/>
      <c r="H108" s="656"/>
      <c r="I108" s="656"/>
      <c r="J108" s="560"/>
      <c r="K108" s="656"/>
      <c r="L108" s="656"/>
      <c r="M108" s="656"/>
      <c r="N108" s="656"/>
      <c r="O108" s="656"/>
      <c r="P108" s="656"/>
      <c r="Q108" s="656"/>
      <c r="R108" s="656"/>
      <c r="S108" s="656"/>
      <c r="T108" s="656"/>
      <c r="U108" s="656"/>
      <c r="V108" s="656"/>
      <c r="W108" s="656"/>
      <c r="X108" s="656"/>
      <c r="Y108" s="656"/>
      <c r="Z108" s="656"/>
      <c r="AA108" s="656"/>
      <c r="AB108" s="656"/>
      <c r="AC108" s="656"/>
      <c r="AD108" s="656"/>
      <c r="AE108" s="656"/>
      <c r="AF108" s="656"/>
      <c r="AG108" s="656"/>
      <c r="AH108" s="656"/>
      <c r="AI108" s="656"/>
      <c r="AJ108" s="656"/>
      <c r="AK108" s="656"/>
      <c r="AL108" s="656"/>
      <c r="AM108" s="656"/>
      <c r="AN108" s="656"/>
      <c r="AO108" s="656"/>
      <c r="AP108" s="656"/>
    </row>
    <row r="109" spans="1:42" s="665" customFormat="1" ht="12.75">
      <c r="A109" s="761"/>
      <c r="B109" s="656"/>
      <c r="C109" s="656"/>
      <c r="D109" s="763"/>
      <c r="E109" s="763"/>
      <c r="F109" s="763"/>
      <c r="G109" s="763"/>
      <c r="H109" s="656"/>
      <c r="I109" s="656"/>
      <c r="J109" s="560"/>
      <c r="K109" s="656"/>
      <c r="L109" s="656"/>
      <c r="M109" s="656"/>
      <c r="N109" s="656"/>
      <c r="O109" s="656"/>
      <c r="P109" s="656"/>
      <c r="Q109" s="656"/>
      <c r="R109" s="656"/>
      <c r="S109" s="656"/>
      <c r="T109" s="656"/>
      <c r="U109" s="656"/>
      <c r="V109" s="656"/>
      <c r="W109" s="656"/>
      <c r="X109" s="656"/>
      <c r="Y109" s="656"/>
      <c r="Z109" s="656"/>
      <c r="AA109" s="656"/>
      <c r="AB109" s="656"/>
      <c r="AC109" s="656"/>
      <c r="AD109" s="656"/>
      <c r="AE109" s="656"/>
      <c r="AF109" s="656"/>
      <c r="AG109" s="656"/>
      <c r="AH109" s="656"/>
      <c r="AI109" s="656"/>
      <c r="AJ109" s="656"/>
      <c r="AK109" s="656"/>
      <c r="AL109" s="656"/>
      <c r="AM109" s="656"/>
      <c r="AN109" s="656"/>
      <c r="AO109" s="656"/>
      <c r="AP109" s="656"/>
    </row>
    <row r="110" spans="1:42" s="665" customFormat="1" ht="12.75">
      <c r="A110" s="761"/>
      <c r="B110" s="656"/>
      <c r="C110" s="656"/>
      <c r="D110" s="763"/>
      <c r="E110" s="763"/>
      <c r="F110" s="763"/>
      <c r="G110" s="763"/>
      <c r="H110" s="656"/>
      <c r="I110" s="656"/>
      <c r="J110" s="560"/>
      <c r="K110" s="656"/>
      <c r="L110" s="656"/>
      <c r="M110" s="656"/>
      <c r="N110" s="656"/>
      <c r="O110" s="656"/>
      <c r="P110" s="656"/>
      <c r="Q110" s="656"/>
      <c r="R110" s="656"/>
      <c r="S110" s="656"/>
      <c r="T110" s="656"/>
      <c r="U110" s="656"/>
      <c r="V110" s="656"/>
      <c r="W110" s="656"/>
      <c r="X110" s="656"/>
      <c r="Y110" s="656"/>
      <c r="Z110" s="656"/>
      <c r="AA110" s="656"/>
      <c r="AB110" s="656"/>
      <c r="AC110" s="656"/>
      <c r="AD110" s="656"/>
      <c r="AE110" s="656"/>
      <c r="AF110" s="656"/>
      <c r="AG110" s="656"/>
      <c r="AH110" s="656"/>
      <c r="AI110" s="656"/>
      <c r="AJ110" s="656"/>
      <c r="AK110" s="656"/>
      <c r="AL110" s="656"/>
      <c r="AM110" s="656"/>
      <c r="AN110" s="656"/>
      <c r="AO110" s="656"/>
      <c r="AP110" s="656"/>
    </row>
    <row r="111" spans="1:42" s="665" customFormat="1" ht="12.75">
      <c r="A111" s="761"/>
      <c r="B111" s="656"/>
      <c r="C111" s="656"/>
      <c r="D111" s="763"/>
      <c r="E111" s="763"/>
      <c r="F111" s="763"/>
      <c r="G111" s="763"/>
      <c r="H111" s="656"/>
      <c r="I111" s="656"/>
      <c r="J111" s="560"/>
      <c r="K111" s="656"/>
      <c r="L111" s="656"/>
      <c r="M111" s="656"/>
      <c r="N111" s="656"/>
      <c r="O111" s="656"/>
      <c r="P111" s="656"/>
      <c r="Q111" s="656"/>
      <c r="R111" s="656"/>
      <c r="S111" s="656"/>
      <c r="T111" s="656"/>
      <c r="U111" s="656"/>
      <c r="V111" s="656"/>
      <c r="W111" s="656"/>
      <c r="X111" s="656"/>
      <c r="Y111" s="656"/>
      <c r="Z111" s="656"/>
      <c r="AA111" s="656"/>
      <c r="AB111" s="656"/>
      <c r="AC111" s="656"/>
      <c r="AD111" s="656"/>
      <c r="AE111" s="656"/>
      <c r="AF111" s="656"/>
      <c r="AG111" s="656"/>
      <c r="AH111" s="656"/>
      <c r="AI111" s="656"/>
      <c r="AJ111" s="656"/>
      <c r="AK111" s="656"/>
      <c r="AL111" s="656"/>
      <c r="AM111" s="656"/>
      <c r="AN111" s="656"/>
      <c r="AO111" s="656"/>
      <c r="AP111" s="656"/>
    </row>
    <row r="112" spans="1:42" s="665" customFormat="1" ht="12.75">
      <c r="A112" s="761"/>
      <c r="B112" s="656"/>
      <c r="C112" s="656"/>
      <c r="D112" s="763"/>
      <c r="E112" s="763"/>
      <c r="F112" s="763"/>
      <c r="G112" s="763"/>
      <c r="H112" s="656"/>
      <c r="I112" s="656"/>
      <c r="J112" s="560"/>
      <c r="K112" s="656"/>
      <c r="L112" s="656"/>
      <c r="M112" s="656"/>
      <c r="N112" s="656"/>
      <c r="O112" s="656"/>
      <c r="P112" s="656"/>
      <c r="Q112" s="656"/>
      <c r="R112" s="656"/>
      <c r="S112" s="656"/>
      <c r="T112" s="656"/>
      <c r="U112" s="656"/>
      <c r="V112" s="656"/>
      <c r="W112" s="656"/>
      <c r="X112" s="656"/>
      <c r="Y112" s="656"/>
      <c r="Z112" s="656"/>
      <c r="AA112" s="656"/>
      <c r="AB112" s="656"/>
      <c r="AC112" s="656"/>
      <c r="AD112" s="656"/>
      <c r="AE112" s="656"/>
      <c r="AF112" s="656"/>
      <c r="AG112" s="656"/>
      <c r="AH112" s="656"/>
      <c r="AI112" s="656"/>
      <c r="AJ112" s="656"/>
      <c r="AK112" s="656"/>
      <c r="AL112" s="656"/>
      <c r="AM112" s="656"/>
      <c r="AN112" s="656"/>
      <c r="AO112" s="656"/>
      <c r="AP112" s="656"/>
    </row>
    <row r="113" spans="1:42" s="665" customFormat="1" ht="12.75">
      <c r="A113" s="761"/>
      <c r="B113" s="656"/>
      <c r="C113" s="656"/>
      <c r="D113" s="763"/>
      <c r="E113" s="763"/>
      <c r="F113" s="763"/>
      <c r="G113" s="763"/>
      <c r="H113" s="656"/>
      <c r="I113" s="656"/>
      <c r="J113" s="560"/>
      <c r="K113" s="656"/>
      <c r="L113" s="656"/>
      <c r="M113" s="656"/>
      <c r="N113" s="656"/>
      <c r="O113" s="656"/>
      <c r="P113" s="656"/>
      <c r="Q113" s="656"/>
      <c r="R113" s="656"/>
      <c r="S113" s="656"/>
      <c r="T113" s="656"/>
      <c r="U113" s="656"/>
      <c r="V113" s="656"/>
      <c r="W113" s="656"/>
      <c r="X113" s="656"/>
      <c r="Y113" s="656"/>
      <c r="Z113" s="656"/>
      <c r="AA113" s="656"/>
      <c r="AB113" s="656"/>
      <c r="AC113" s="656"/>
      <c r="AD113" s="656"/>
      <c r="AE113" s="656"/>
      <c r="AF113" s="656"/>
      <c r="AG113" s="656"/>
      <c r="AH113" s="656"/>
      <c r="AI113" s="656"/>
      <c r="AJ113" s="656"/>
      <c r="AK113" s="656"/>
      <c r="AL113" s="656"/>
      <c r="AM113" s="656"/>
      <c r="AN113" s="656"/>
      <c r="AO113" s="656"/>
      <c r="AP113" s="656"/>
    </row>
    <row r="114" spans="1:42" s="665" customFormat="1" ht="12.75">
      <c r="A114" s="761"/>
      <c r="B114" s="656"/>
      <c r="C114" s="656"/>
      <c r="D114" s="763"/>
      <c r="E114" s="763"/>
      <c r="F114" s="763"/>
      <c r="G114" s="763"/>
      <c r="H114" s="656"/>
      <c r="I114" s="656"/>
      <c r="J114" s="560"/>
      <c r="K114" s="656"/>
      <c r="L114" s="656"/>
      <c r="M114" s="656"/>
      <c r="N114" s="656"/>
      <c r="O114" s="656"/>
      <c r="P114" s="656"/>
      <c r="Q114" s="656"/>
      <c r="R114" s="656"/>
      <c r="S114" s="656"/>
      <c r="T114" s="656"/>
      <c r="U114" s="656"/>
      <c r="V114" s="656"/>
      <c r="W114" s="656"/>
      <c r="X114" s="656"/>
      <c r="Y114" s="656"/>
      <c r="Z114" s="656"/>
      <c r="AA114" s="656"/>
      <c r="AB114" s="656"/>
      <c r="AC114" s="656"/>
      <c r="AD114" s="656"/>
      <c r="AE114" s="656"/>
      <c r="AF114" s="656"/>
      <c r="AG114" s="656"/>
      <c r="AH114" s="656"/>
      <c r="AI114" s="656"/>
      <c r="AJ114" s="656"/>
      <c r="AK114" s="656"/>
      <c r="AL114" s="656"/>
      <c r="AM114" s="656"/>
      <c r="AN114" s="656"/>
      <c r="AO114" s="656"/>
      <c r="AP114" s="656"/>
    </row>
    <row r="115" spans="1:42" s="665" customFormat="1" ht="12.75">
      <c r="A115" s="761"/>
      <c r="B115" s="656"/>
      <c r="C115" s="656"/>
      <c r="D115" s="763"/>
      <c r="E115" s="763"/>
      <c r="F115" s="763"/>
      <c r="G115" s="763"/>
      <c r="H115" s="656"/>
      <c r="I115" s="656"/>
      <c r="J115" s="560"/>
      <c r="K115" s="656"/>
      <c r="L115" s="656"/>
      <c r="M115" s="656"/>
      <c r="N115" s="656"/>
      <c r="O115" s="656"/>
      <c r="P115" s="656"/>
      <c r="Q115" s="656"/>
      <c r="R115" s="656"/>
      <c r="S115" s="656"/>
      <c r="T115" s="656"/>
      <c r="U115" s="656"/>
      <c r="V115" s="656"/>
      <c r="W115" s="656"/>
      <c r="X115" s="656"/>
      <c r="Y115" s="656"/>
      <c r="Z115" s="656"/>
      <c r="AA115" s="656"/>
      <c r="AB115" s="656"/>
      <c r="AC115" s="656"/>
      <c r="AD115" s="656"/>
      <c r="AE115" s="656"/>
      <c r="AF115" s="656"/>
      <c r="AG115" s="656"/>
      <c r="AH115" s="656"/>
      <c r="AI115" s="656"/>
      <c r="AJ115" s="656"/>
      <c r="AK115" s="656"/>
      <c r="AL115" s="656"/>
      <c r="AM115" s="656"/>
      <c r="AN115" s="656"/>
      <c r="AO115" s="656"/>
      <c r="AP115" s="656"/>
    </row>
    <row r="116" spans="1:42" s="665" customFormat="1" ht="12.75">
      <c r="A116" s="761"/>
      <c r="B116" s="656"/>
      <c r="C116" s="656"/>
      <c r="D116" s="763"/>
      <c r="E116" s="763"/>
      <c r="F116" s="763"/>
      <c r="G116" s="763"/>
      <c r="H116" s="656"/>
      <c r="I116" s="656"/>
      <c r="J116" s="560"/>
      <c r="K116" s="656"/>
      <c r="L116" s="656"/>
      <c r="M116" s="656"/>
      <c r="N116" s="656"/>
      <c r="O116" s="656"/>
      <c r="P116" s="656"/>
      <c r="Q116" s="656"/>
      <c r="R116" s="656"/>
      <c r="S116" s="656"/>
      <c r="T116" s="656"/>
      <c r="U116" s="656"/>
      <c r="V116" s="656"/>
      <c r="W116" s="656"/>
      <c r="X116" s="656"/>
      <c r="Y116" s="656"/>
      <c r="Z116" s="656"/>
      <c r="AA116" s="656"/>
      <c r="AB116" s="656"/>
      <c r="AC116" s="656"/>
      <c r="AD116" s="656"/>
      <c r="AE116" s="656"/>
      <c r="AF116" s="656"/>
      <c r="AG116" s="656"/>
      <c r="AH116" s="656"/>
      <c r="AI116" s="656"/>
      <c r="AJ116" s="656"/>
      <c r="AK116" s="656"/>
      <c r="AL116" s="656"/>
      <c r="AM116" s="656"/>
      <c r="AN116" s="656"/>
      <c r="AO116" s="656"/>
      <c r="AP116" s="656"/>
    </row>
    <row r="117" spans="1:42" s="665" customFormat="1" ht="12.75">
      <c r="A117" s="761"/>
      <c r="B117" s="656"/>
      <c r="C117" s="656"/>
      <c r="D117" s="763"/>
      <c r="E117" s="763"/>
      <c r="F117" s="763"/>
      <c r="G117" s="763"/>
      <c r="H117" s="656"/>
      <c r="I117" s="656"/>
      <c r="J117" s="560"/>
      <c r="K117" s="656"/>
      <c r="L117" s="656"/>
      <c r="M117" s="656"/>
      <c r="N117" s="656"/>
      <c r="O117" s="656"/>
      <c r="P117" s="656"/>
      <c r="Q117" s="656"/>
      <c r="R117" s="656"/>
      <c r="S117" s="656"/>
      <c r="T117" s="656"/>
      <c r="U117" s="656"/>
      <c r="V117" s="656"/>
      <c r="W117" s="656"/>
      <c r="X117" s="656"/>
      <c r="Y117" s="656"/>
      <c r="Z117" s="656"/>
      <c r="AA117" s="656"/>
      <c r="AB117" s="656"/>
      <c r="AC117" s="656"/>
      <c r="AD117" s="656"/>
      <c r="AE117" s="656"/>
      <c r="AF117" s="656"/>
      <c r="AG117" s="656"/>
      <c r="AH117" s="656"/>
      <c r="AI117" s="656"/>
      <c r="AJ117" s="656"/>
      <c r="AK117" s="656"/>
      <c r="AL117" s="656"/>
      <c r="AM117" s="656"/>
      <c r="AN117" s="656"/>
      <c r="AO117" s="656"/>
      <c r="AP117" s="656"/>
    </row>
    <row r="118" spans="1:42" s="665" customFormat="1" ht="12.75">
      <c r="A118" s="761"/>
      <c r="B118" s="656"/>
      <c r="C118" s="656"/>
      <c r="D118" s="763"/>
      <c r="E118" s="763"/>
      <c r="F118" s="763"/>
      <c r="G118" s="763"/>
      <c r="H118" s="656"/>
      <c r="I118" s="656"/>
      <c r="J118" s="560"/>
      <c r="K118" s="656"/>
      <c r="L118" s="656"/>
      <c r="M118" s="656"/>
      <c r="N118" s="656"/>
      <c r="O118" s="656"/>
      <c r="P118" s="656"/>
      <c r="Q118" s="656"/>
      <c r="R118" s="656"/>
      <c r="S118" s="656"/>
      <c r="T118" s="656"/>
      <c r="U118" s="656"/>
      <c r="V118" s="656"/>
      <c r="W118" s="656"/>
      <c r="X118" s="656"/>
      <c r="Y118" s="656"/>
      <c r="Z118" s="656"/>
      <c r="AA118" s="656"/>
      <c r="AB118" s="656"/>
      <c r="AC118" s="656"/>
      <c r="AD118" s="656"/>
      <c r="AE118" s="656"/>
      <c r="AF118" s="656"/>
      <c r="AG118" s="656"/>
      <c r="AH118" s="656"/>
      <c r="AI118" s="656"/>
      <c r="AJ118" s="656"/>
      <c r="AK118" s="656"/>
      <c r="AL118" s="656"/>
      <c r="AM118" s="656"/>
      <c r="AN118" s="656"/>
      <c r="AO118" s="656"/>
      <c r="AP118" s="656"/>
    </row>
    <row r="119" spans="1:42" s="665" customFormat="1" ht="12.75">
      <c r="A119" s="761"/>
      <c r="B119" s="656"/>
      <c r="C119" s="656"/>
      <c r="D119" s="763"/>
      <c r="E119" s="763"/>
      <c r="F119" s="763"/>
      <c r="G119" s="763"/>
      <c r="H119" s="656"/>
      <c r="I119" s="656"/>
      <c r="J119" s="560"/>
      <c r="K119" s="656"/>
      <c r="L119" s="656"/>
      <c r="M119" s="656"/>
      <c r="N119" s="656"/>
      <c r="O119" s="656"/>
      <c r="P119" s="656"/>
      <c r="Q119" s="656"/>
      <c r="R119" s="656"/>
      <c r="S119" s="656"/>
      <c r="T119" s="656"/>
      <c r="U119" s="656"/>
      <c r="V119" s="656"/>
      <c r="W119" s="656"/>
      <c r="X119" s="656"/>
      <c r="Y119" s="656"/>
      <c r="Z119" s="656"/>
      <c r="AA119" s="656"/>
      <c r="AB119" s="656"/>
      <c r="AC119" s="656"/>
      <c r="AD119" s="656"/>
      <c r="AE119" s="656"/>
      <c r="AF119" s="656"/>
      <c r="AG119" s="656"/>
      <c r="AH119" s="656"/>
      <c r="AI119" s="656"/>
      <c r="AJ119" s="656"/>
      <c r="AK119" s="656"/>
      <c r="AL119" s="656"/>
      <c r="AM119" s="656"/>
      <c r="AN119" s="656"/>
      <c r="AO119" s="656"/>
      <c r="AP119" s="656"/>
    </row>
    <row r="120" spans="1:42" s="665" customFormat="1" ht="12.75">
      <c r="A120" s="761"/>
      <c r="B120" s="656"/>
      <c r="C120" s="656"/>
      <c r="D120" s="763"/>
      <c r="E120" s="763"/>
      <c r="F120" s="763"/>
      <c r="G120" s="763"/>
      <c r="H120" s="656"/>
      <c r="I120" s="656"/>
      <c r="J120" s="560"/>
      <c r="K120" s="656"/>
      <c r="L120" s="656"/>
      <c r="M120" s="656"/>
      <c r="N120" s="656"/>
      <c r="O120" s="656"/>
      <c r="P120" s="656"/>
      <c r="Q120" s="656"/>
      <c r="R120" s="656"/>
      <c r="S120" s="656"/>
      <c r="T120" s="656"/>
      <c r="U120" s="656"/>
      <c r="V120" s="656"/>
      <c r="W120" s="656"/>
      <c r="X120" s="656"/>
      <c r="Y120" s="656"/>
      <c r="Z120" s="656"/>
      <c r="AA120" s="656"/>
      <c r="AB120" s="656"/>
      <c r="AC120" s="656"/>
      <c r="AD120" s="656"/>
      <c r="AE120" s="656"/>
      <c r="AF120" s="656"/>
      <c r="AG120" s="656"/>
      <c r="AH120" s="656"/>
      <c r="AI120" s="656"/>
      <c r="AJ120" s="656"/>
      <c r="AK120" s="656"/>
      <c r="AL120" s="656"/>
      <c r="AM120" s="656"/>
      <c r="AN120" s="656"/>
      <c r="AO120" s="656"/>
      <c r="AP120" s="656"/>
    </row>
    <row r="121" spans="1:42" s="665" customFormat="1" ht="12.75">
      <c r="A121" s="761"/>
      <c r="B121" s="656"/>
      <c r="C121" s="656"/>
      <c r="D121" s="763"/>
      <c r="E121" s="763"/>
      <c r="F121" s="763"/>
      <c r="G121" s="763"/>
      <c r="H121" s="656"/>
      <c r="I121" s="656"/>
      <c r="J121" s="560"/>
      <c r="K121" s="656"/>
      <c r="L121" s="656"/>
      <c r="M121" s="656"/>
      <c r="N121" s="656"/>
      <c r="O121" s="656"/>
      <c r="P121" s="656"/>
      <c r="Q121" s="656"/>
      <c r="R121" s="656"/>
      <c r="S121" s="656"/>
      <c r="T121" s="656"/>
      <c r="U121" s="656"/>
      <c r="V121" s="656"/>
      <c r="W121" s="656"/>
      <c r="X121" s="656"/>
      <c r="Y121" s="656"/>
      <c r="Z121" s="656"/>
      <c r="AA121" s="656"/>
      <c r="AB121" s="656"/>
      <c r="AC121" s="656"/>
      <c r="AD121" s="656"/>
      <c r="AE121" s="656"/>
      <c r="AF121" s="656"/>
      <c r="AG121" s="656"/>
      <c r="AH121" s="656"/>
      <c r="AI121" s="656"/>
      <c r="AJ121" s="656"/>
      <c r="AK121" s="656"/>
      <c r="AL121" s="656"/>
      <c r="AM121" s="656"/>
      <c r="AN121" s="656"/>
      <c r="AO121" s="656"/>
      <c r="AP121" s="656"/>
    </row>
    <row r="122" spans="1:42" s="665" customFormat="1" ht="12.75">
      <c r="A122" s="761"/>
      <c r="B122" s="656"/>
      <c r="C122" s="656"/>
      <c r="D122" s="763"/>
      <c r="E122" s="763"/>
      <c r="F122" s="763"/>
      <c r="G122" s="763"/>
      <c r="H122" s="656"/>
      <c r="I122" s="656"/>
      <c r="J122" s="560"/>
      <c r="K122" s="656"/>
      <c r="L122" s="656"/>
      <c r="M122" s="656"/>
      <c r="N122" s="656"/>
      <c r="O122" s="656"/>
      <c r="P122" s="656"/>
      <c r="Q122" s="656"/>
      <c r="R122" s="656"/>
      <c r="S122" s="656"/>
      <c r="T122" s="656"/>
      <c r="U122" s="656"/>
      <c r="V122" s="656"/>
      <c r="W122" s="656"/>
      <c r="X122" s="656"/>
      <c r="Y122" s="656"/>
      <c r="Z122" s="656"/>
      <c r="AA122" s="656"/>
      <c r="AB122" s="656"/>
      <c r="AC122" s="656"/>
      <c r="AD122" s="656"/>
      <c r="AE122" s="656"/>
      <c r="AF122" s="656"/>
      <c r="AG122" s="656"/>
      <c r="AH122" s="656"/>
      <c r="AI122" s="656"/>
      <c r="AJ122" s="656"/>
      <c r="AK122" s="656"/>
      <c r="AL122" s="656"/>
      <c r="AM122" s="656"/>
      <c r="AN122" s="656"/>
      <c r="AO122" s="656"/>
      <c r="AP122" s="656"/>
    </row>
    <row r="123" spans="1:42" s="665" customFormat="1" ht="12.75">
      <c r="A123" s="761"/>
      <c r="B123" s="656"/>
      <c r="C123" s="656"/>
      <c r="D123" s="763"/>
      <c r="E123" s="763"/>
      <c r="F123" s="763"/>
      <c r="G123" s="763"/>
      <c r="H123" s="656"/>
      <c r="I123" s="656"/>
      <c r="J123" s="560"/>
      <c r="K123" s="656"/>
      <c r="L123" s="656"/>
      <c r="M123" s="656"/>
      <c r="N123" s="656"/>
      <c r="O123" s="656"/>
      <c r="P123" s="656"/>
      <c r="Q123" s="656"/>
      <c r="R123" s="656"/>
      <c r="S123" s="656"/>
      <c r="T123" s="656"/>
      <c r="U123" s="656"/>
      <c r="V123" s="656"/>
      <c r="W123" s="656"/>
      <c r="X123" s="656"/>
      <c r="Y123" s="656"/>
      <c r="Z123" s="656"/>
      <c r="AA123" s="656"/>
      <c r="AB123" s="656"/>
      <c r="AC123" s="656"/>
      <c r="AD123" s="656"/>
      <c r="AE123" s="656"/>
      <c r="AF123" s="656"/>
      <c r="AG123" s="656"/>
      <c r="AH123" s="656"/>
      <c r="AI123" s="656"/>
      <c r="AJ123" s="656"/>
      <c r="AK123" s="656"/>
      <c r="AL123" s="656"/>
      <c r="AM123" s="656"/>
      <c r="AN123" s="656"/>
      <c r="AO123" s="656"/>
      <c r="AP123" s="656"/>
    </row>
    <row r="124" spans="1:42" s="665" customFormat="1" ht="12.75">
      <c r="A124" s="761"/>
      <c r="B124" s="656"/>
      <c r="C124" s="656"/>
      <c r="D124" s="763"/>
      <c r="E124" s="763"/>
      <c r="F124" s="763"/>
      <c r="G124" s="763"/>
      <c r="H124" s="656"/>
      <c r="I124" s="656"/>
      <c r="J124" s="560"/>
      <c r="K124" s="656"/>
      <c r="L124" s="656"/>
      <c r="M124" s="656"/>
      <c r="N124" s="656"/>
      <c r="O124" s="656"/>
      <c r="P124" s="656"/>
      <c r="Q124" s="656"/>
      <c r="R124" s="656"/>
      <c r="S124" s="656"/>
      <c r="T124" s="656"/>
      <c r="U124" s="656"/>
      <c r="V124" s="656"/>
      <c r="W124" s="656"/>
      <c r="X124" s="656"/>
      <c r="Y124" s="656"/>
      <c r="Z124" s="656"/>
      <c r="AA124" s="656"/>
      <c r="AB124" s="656"/>
      <c r="AC124" s="656"/>
      <c r="AD124" s="656"/>
      <c r="AE124" s="656"/>
      <c r="AF124" s="656"/>
      <c r="AG124" s="656"/>
      <c r="AH124" s="656"/>
      <c r="AI124" s="656"/>
      <c r="AJ124" s="656"/>
      <c r="AK124" s="656"/>
      <c r="AL124" s="656"/>
      <c r="AM124" s="656"/>
      <c r="AN124" s="656"/>
      <c r="AO124" s="656"/>
      <c r="AP124" s="656"/>
    </row>
    <row r="125" spans="1:42" s="665" customFormat="1" ht="12.75">
      <c r="A125" s="761"/>
      <c r="B125" s="656"/>
      <c r="C125" s="656"/>
      <c r="D125" s="763"/>
      <c r="E125" s="763"/>
      <c r="F125" s="763"/>
      <c r="G125" s="763"/>
      <c r="H125" s="656"/>
      <c r="I125" s="656"/>
      <c r="J125" s="560"/>
      <c r="K125" s="656"/>
      <c r="L125" s="656"/>
      <c r="M125" s="656"/>
      <c r="N125" s="656"/>
      <c r="O125" s="656"/>
      <c r="P125" s="656"/>
      <c r="Q125" s="656"/>
      <c r="R125" s="656"/>
      <c r="S125" s="656"/>
      <c r="T125" s="656"/>
      <c r="U125" s="656"/>
      <c r="V125" s="656"/>
      <c r="W125" s="656"/>
      <c r="X125" s="656"/>
      <c r="Y125" s="656"/>
      <c r="Z125" s="656"/>
      <c r="AA125" s="656"/>
      <c r="AB125" s="656"/>
      <c r="AC125" s="656"/>
      <c r="AD125" s="656"/>
      <c r="AE125" s="656"/>
      <c r="AF125" s="656"/>
      <c r="AG125" s="656"/>
      <c r="AH125" s="656"/>
      <c r="AI125" s="656"/>
      <c r="AJ125" s="656"/>
      <c r="AK125" s="656"/>
      <c r="AL125" s="656"/>
      <c r="AM125" s="656"/>
      <c r="AN125" s="656"/>
      <c r="AO125" s="656"/>
      <c r="AP125" s="656"/>
    </row>
    <row r="126" spans="1:42" s="665" customFormat="1" ht="12.75">
      <c r="A126" s="761"/>
      <c r="B126" s="656"/>
      <c r="C126" s="656"/>
      <c r="D126" s="763"/>
      <c r="E126" s="763"/>
      <c r="F126" s="763"/>
      <c r="G126" s="763"/>
      <c r="H126" s="656"/>
      <c r="I126" s="656"/>
      <c r="J126" s="560"/>
      <c r="K126" s="656"/>
      <c r="L126" s="656"/>
      <c r="M126" s="656"/>
      <c r="N126" s="656"/>
      <c r="O126" s="656"/>
      <c r="P126" s="656"/>
      <c r="Q126" s="656"/>
      <c r="R126" s="656"/>
      <c r="S126" s="656"/>
      <c r="T126" s="656"/>
      <c r="U126" s="656"/>
      <c r="V126" s="656"/>
      <c r="W126" s="656"/>
      <c r="X126" s="656"/>
      <c r="Y126" s="656"/>
      <c r="Z126" s="656"/>
      <c r="AA126" s="656"/>
      <c r="AB126" s="656"/>
      <c r="AC126" s="656"/>
      <c r="AD126" s="656"/>
      <c r="AE126" s="656"/>
      <c r="AF126" s="656"/>
      <c r="AG126" s="656"/>
      <c r="AH126" s="656"/>
      <c r="AI126" s="656"/>
      <c r="AJ126" s="656"/>
      <c r="AK126" s="656"/>
      <c r="AL126" s="656"/>
      <c r="AM126" s="656"/>
      <c r="AN126" s="656"/>
      <c r="AO126" s="656"/>
      <c r="AP126" s="656"/>
    </row>
    <row r="127" spans="1:42" s="665" customFormat="1" ht="12.75">
      <c r="A127" s="761"/>
      <c r="B127" s="656"/>
      <c r="C127" s="656"/>
      <c r="D127" s="763"/>
      <c r="E127" s="763"/>
      <c r="F127" s="763"/>
      <c r="G127" s="763"/>
      <c r="H127" s="656"/>
      <c r="I127" s="656"/>
      <c r="J127" s="560"/>
      <c r="K127" s="656"/>
      <c r="L127" s="656"/>
      <c r="M127" s="656"/>
      <c r="N127" s="656"/>
      <c r="O127" s="656"/>
      <c r="P127" s="656"/>
      <c r="Q127" s="656"/>
      <c r="R127" s="656"/>
      <c r="S127" s="656"/>
      <c r="T127" s="656"/>
      <c r="U127" s="656"/>
      <c r="V127" s="656"/>
      <c r="W127" s="656"/>
      <c r="X127" s="656"/>
      <c r="Y127" s="656"/>
      <c r="Z127" s="656"/>
      <c r="AA127" s="656"/>
      <c r="AB127" s="656"/>
      <c r="AC127" s="656"/>
      <c r="AD127" s="656"/>
      <c r="AE127" s="656"/>
      <c r="AF127" s="656"/>
      <c r="AG127" s="656"/>
      <c r="AH127" s="656"/>
      <c r="AI127" s="656"/>
      <c r="AJ127" s="656"/>
      <c r="AK127" s="656"/>
      <c r="AL127" s="656"/>
      <c r="AM127" s="656"/>
      <c r="AN127" s="656"/>
      <c r="AO127" s="656"/>
      <c r="AP127" s="656"/>
    </row>
    <row r="128" spans="1:42" s="665" customFormat="1" ht="12.75">
      <c r="A128" s="761"/>
      <c r="B128" s="656"/>
      <c r="C128" s="656"/>
      <c r="D128" s="763"/>
      <c r="E128" s="763"/>
      <c r="F128" s="763"/>
      <c r="G128" s="763"/>
      <c r="H128" s="656"/>
      <c r="I128" s="656"/>
      <c r="J128" s="560"/>
      <c r="K128" s="656"/>
      <c r="L128" s="656"/>
      <c r="M128" s="656"/>
      <c r="N128" s="656"/>
      <c r="O128" s="656"/>
      <c r="P128" s="656"/>
      <c r="Q128" s="656"/>
      <c r="R128" s="656"/>
      <c r="S128" s="656"/>
      <c r="T128" s="656"/>
      <c r="U128" s="656"/>
      <c r="V128" s="656"/>
      <c r="W128" s="656"/>
      <c r="X128" s="656"/>
      <c r="Y128" s="656"/>
      <c r="Z128" s="656"/>
      <c r="AA128" s="656"/>
      <c r="AB128" s="656"/>
      <c r="AC128" s="656"/>
      <c r="AD128" s="656"/>
      <c r="AE128" s="656"/>
      <c r="AF128" s="656"/>
      <c r="AG128" s="656"/>
      <c r="AH128" s="656"/>
      <c r="AI128" s="656"/>
      <c r="AJ128" s="656"/>
      <c r="AK128" s="656"/>
      <c r="AL128" s="656"/>
      <c r="AM128" s="656"/>
      <c r="AN128" s="656"/>
      <c r="AO128" s="656"/>
      <c r="AP128" s="656"/>
    </row>
    <row r="129" spans="1:42" s="665" customFormat="1" ht="12.75">
      <c r="A129" s="761"/>
      <c r="B129" s="656"/>
      <c r="C129" s="656"/>
      <c r="D129" s="763"/>
      <c r="E129" s="763"/>
      <c r="F129" s="763"/>
      <c r="G129" s="763"/>
      <c r="H129" s="656"/>
      <c r="I129" s="656"/>
      <c r="J129" s="560"/>
      <c r="K129" s="656"/>
      <c r="L129" s="656"/>
      <c r="M129" s="656"/>
      <c r="N129" s="656"/>
      <c r="O129" s="656"/>
      <c r="P129" s="656"/>
      <c r="Q129" s="656"/>
      <c r="R129" s="656"/>
      <c r="S129" s="656"/>
      <c r="T129" s="656"/>
      <c r="U129" s="656"/>
      <c r="V129" s="656"/>
      <c r="W129" s="656"/>
      <c r="X129" s="656"/>
      <c r="Y129" s="656"/>
      <c r="Z129" s="656"/>
      <c r="AA129" s="656"/>
      <c r="AB129" s="656"/>
      <c r="AC129" s="656"/>
      <c r="AD129" s="656"/>
      <c r="AE129" s="656"/>
      <c r="AF129" s="656"/>
      <c r="AG129" s="656"/>
      <c r="AH129" s="656"/>
      <c r="AI129" s="656"/>
      <c r="AJ129" s="656"/>
      <c r="AK129" s="656"/>
      <c r="AL129" s="656"/>
      <c r="AM129" s="656"/>
      <c r="AN129" s="656"/>
      <c r="AO129" s="656"/>
      <c r="AP129" s="656"/>
    </row>
    <row r="130" spans="1:42" s="665" customFormat="1" ht="12.75">
      <c r="A130" s="761"/>
      <c r="B130" s="656"/>
      <c r="C130" s="656"/>
      <c r="D130" s="763"/>
      <c r="E130" s="763"/>
      <c r="F130" s="763"/>
      <c r="G130" s="763"/>
      <c r="H130" s="656"/>
      <c r="I130" s="656"/>
      <c r="J130" s="560"/>
      <c r="K130" s="656"/>
      <c r="L130" s="656"/>
      <c r="M130" s="656"/>
      <c r="N130" s="656"/>
      <c r="O130" s="656"/>
      <c r="P130" s="656"/>
      <c r="Q130" s="656"/>
      <c r="R130" s="656"/>
      <c r="S130" s="656"/>
      <c r="T130" s="656"/>
      <c r="U130" s="656"/>
      <c r="V130" s="656"/>
      <c r="W130" s="656"/>
      <c r="X130" s="656"/>
      <c r="Y130" s="656"/>
      <c r="Z130" s="656"/>
      <c r="AA130" s="656"/>
      <c r="AB130" s="656"/>
      <c r="AC130" s="656"/>
      <c r="AD130" s="656"/>
      <c r="AE130" s="656"/>
      <c r="AF130" s="656"/>
      <c r="AG130" s="656"/>
      <c r="AH130" s="656"/>
      <c r="AI130" s="656"/>
      <c r="AJ130" s="656"/>
      <c r="AK130" s="656"/>
      <c r="AL130" s="656"/>
      <c r="AM130" s="656"/>
      <c r="AN130" s="656"/>
      <c r="AO130" s="656"/>
      <c r="AP130" s="656"/>
    </row>
    <row r="131" spans="1:42" s="665" customFormat="1" ht="12.75">
      <c r="A131" s="761"/>
      <c r="B131" s="656"/>
      <c r="C131" s="656"/>
      <c r="D131" s="763"/>
      <c r="E131" s="763"/>
      <c r="F131" s="763"/>
      <c r="G131" s="763"/>
      <c r="H131" s="656"/>
      <c r="I131" s="656"/>
      <c r="J131" s="560"/>
      <c r="K131" s="656"/>
      <c r="L131" s="656"/>
      <c r="M131" s="656"/>
      <c r="N131" s="656"/>
      <c r="O131" s="656"/>
      <c r="P131" s="656"/>
      <c r="Q131" s="656"/>
      <c r="R131" s="656"/>
      <c r="S131" s="656"/>
      <c r="T131" s="656"/>
      <c r="U131" s="656"/>
      <c r="V131" s="656"/>
      <c r="W131" s="656"/>
      <c r="X131" s="656"/>
      <c r="Y131" s="656"/>
      <c r="Z131" s="656"/>
      <c r="AA131" s="656"/>
      <c r="AB131" s="656"/>
      <c r="AC131" s="656"/>
      <c r="AD131" s="656"/>
      <c r="AE131" s="656"/>
      <c r="AF131" s="656"/>
      <c r="AG131" s="656"/>
      <c r="AH131" s="656"/>
      <c r="AI131" s="656"/>
      <c r="AJ131" s="656"/>
      <c r="AK131" s="656"/>
      <c r="AL131" s="656"/>
      <c r="AM131" s="656"/>
      <c r="AN131" s="656"/>
      <c r="AO131" s="656"/>
      <c r="AP131" s="656"/>
    </row>
    <row r="132" spans="1:42" s="665" customFormat="1" ht="12.75">
      <c r="A132" s="761"/>
      <c r="B132" s="656"/>
      <c r="C132" s="656"/>
      <c r="D132" s="763"/>
      <c r="E132" s="763"/>
      <c r="F132" s="763"/>
      <c r="G132" s="763"/>
      <c r="H132" s="656"/>
      <c r="I132" s="656"/>
      <c r="J132" s="560"/>
      <c r="K132" s="656"/>
      <c r="L132" s="656"/>
      <c r="M132" s="656"/>
      <c r="N132" s="656"/>
      <c r="O132" s="656"/>
      <c r="P132" s="656"/>
      <c r="Q132" s="656"/>
      <c r="R132" s="656"/>
      <c r="S132" s="656"/>
      <c r="T132" s="656"/>
      <c r="U132" s="656"/>
      <c r="V132" s="656"/>
      <c r="W132" s="656"/>
      <c r="X132" s="656"/>
      <c r="Y132" s="656"/>
      <c r="Z132" s="656"/>
      <c r="AA132" s="656"/>
      <c r="AB132" s="656"/>
      <c r="AC132" s="656"/>
      <c r="AD132" s="656"/>
      <c r="AE132" s="656"/>
      <c r="AF132" s="656"/>
      <c r="AG132" s="656"/>
      <c r="AH132" s="656"/>
      <c r="AI132" s="656"/>
      <c r="AJ132" s="656"/>
      <c r="AK132" s="656"/>
      <c r="AL132" s="656"/>
      <c r="AM132" s="656"/>
      <c r="AN132" s="656"/>
      <c r="AO132" s="656"/>
      <c r="AP132" s="656"/>
    </row>
    <row r="133" spans="1:42" s="665" customFormat="1" ht="12.75">
      <c r="A133" s="761"/>
      <c r="B133" s="656"/>
      <c r="C133" s="656"/>
      <c r="D133" s="763"/>
      <c r="E133" s="763"/>
      <c r="F133" s="763"/>
      <c r="G133" s="763"/>
      <c r="H133" s="656"/>
      <c r="I133" s="656"/>
      <c r="J133" s="560"/>
      <c r="K133" s="656"/>
      <c r="L133" s="656"/>
      <c r="M133" s="656"/>
      <c r="N133" s="656"/>
      <c r="O133" s="656"/>
      <c r="P133" s="656"/>
      <c r="Q133" s="656"/>
      <c r="R133" s="656"/>
      <c r="S133" s="656"/>
      <c r="T133" s="656"/>
      <c r="U133" s="656"/>
      <c r="V133" s="656"/>
      <c r="W133" s="656"/>
      <c r="X133" s="656"/>
      <c r="Y133" s="656"/>
      <c r="Z133" s="656"/>
      <c r="AA133" s="656"/>
      <c r="AB133" s="656"/>
      <c r="AC133" s="656"/>
      <c r="AD133" s="656"/>
      <c r="AE133" s="656"/>
      <c r="AF133" s="656"/>
      <c r="AG133" s="656"/>
      <c r="AH133" s="656"/>
      <c r="AI133" s="656"/>
      <c r="AJ133" s="656"/>
      <c r="AK133" s="656"/>
      <c r="AL133" s="656"/>
      <c r="AM133" s="656"/>
      <c r="AN133" s="656"/>
      <c r="AO133" s="656"/>
      <c r="AP133" s="656"/>
    </row>
    <row r="134" spans="1:42" s="665" customFormat="1" ht="12.75">
      <c r="A134" s="761"/>
      <c r="B134" s="656"/>
      <c r="C134" s="656"/>
      <c r="D134" s="763"/>
      <c r="E134" s="763"/>
      <c r="F134" s="763"/>
      <c r="G134" s="763"/>
      <c r="H134" s="656"/>
      <c r="I134" s="656"/>
      <c r="J134" s="560"/>
      <c r="K134" s="656"/>
      <c r="L134" s="656"/>
      <c r="M134" s="656"/>
      <c r="N134" s="656"/>
      <c r="O134" s="656"/>
      <c r="P134" s="656"/>
      <c r="Q134" s="656"/>
      <c r="R134" s="656"/>
      <c r="S134" s="656"/>
      <c r="T134" s="656"/>
      <c r="U134" s="656"/>
      <c r="V134" s="656"/>
      <c r="W134" s="656"/>
      <c r="X134" s="656"/>
      <c r="Y134" s="656"/>
      <c r="Z134" s="656"/>
      <c r="AA134" s="656"/>
      <c r="AB134" s="656"/>
      <c r="AC134" s="656"/>
      <c r="AD134" s="656"/>
      <c r="AE134" s="656"/>
      <c r="AF134" s="656"/>
      <c r="AG134" s="656"/>
      <c r="AH134" s="656"/>
      <c r="AI134" s="656"/>
      <c r="AJ134" s="656"/>
      <c r="AK134" s="656"/>
      <c r="AL134" s="656"/>
      <c r="AM134" s="656"/>
      <c r="AN134" s="656"/>
      <c r="AO134" s="656"/>
      <c r="AP134" s="656"/>
    </row>
    <row r="135" spans="1:42" s="665" customFormat="1" ht="12.75">
      <c r="A135" s="761"/>
      <c r="B135" s="656"/>
      <c r="C135" s="656"/>
      <c r="D135" s="763"/>
      <c r="E135" s="763"/>
      <c r="F135" s="763"/>
      <c r="G135" s="763"/>
      <c r="H135" s="656"/>
      <c r="I135" s="656"/>
      <c r="J135" s="560"/>
      <c r="K135" s="656"/>
      <c r="L135" s="656"/>
      <c r="M135" s="656"/>
      <c r="N135" s="656"/>
      <c r="O135" s="656"/>
      <c r="P135" s="656"/>
      <c r="Q135" s="656"/>
      <c r="R135" s="656"/>
      <c r="S135" s="656"/>
      <c r="T135" s="656"/>
      <c r="U135" s="656"/>
      <c r="V135" s="656"/>
      <c r="W135" s="656"/>
      <c r="X135" s="656"/>
      <c r="Y135" s="656"/>
      <c r="Z135" s="656"/>
      <c r="AA135" s="656"/>
      <c r="AB135" s="656"/>
      <c r="AC135" s="656"/>
      <c r="AD135" s="656"/>
      <c r="AE135" s="656"/>
      <c r="AF135" s="656"/>
      <c r="AG135" s="656"/>
      <c r="AH135" s="656"/>
      <c r="AI135" s="656"/>
      <c r="AJ135" s="656"/>
      <c r="AK135" s="656"/>
      <c r="AL135" s="656"/>
      <c r="AM135" s="656"/>
      <c r="AN135" s="656"/>
      <c r="AO135" s="656"/>
      <c r="AP135" s="656"/>
    </row>
    <row r="136" spans="1:42" s="665" customFormat="1" ht="12.75">
      <c r="A136" s="761"/>
      <c r="B136" s="656"/>
      <c r="C136" s="656"/>
      <c r="D136" s="763"/>
      <c r="E136" s="763"/>
      <c r="F136" s="763"/>
      <c r="G136" s="763"/>
      <c r="H136" s="656"/>
      <c r="I136" s="656"/>
      <c r="J136" s="560"/>
      <c r="K136" s="656"/>
      <c r="L136" s="656"/>
      <c r="M136" s="656"/>
      <c r="N136" s="656"/>
      <c r="O136" s="656"/>
      <c r="P136" s="656"/>
      <c r="Q136" s="656"/>
      <c r="R136" s="656"/>
      <c r="S136" s="656"/>
      <c r="T136" s="656"/>
      <c r="U136" s="656"/>
      <c r="V136" s="656"/>
      <c r="W136" s="656"/>
      <c r="X136" s="656"/>
      <c r="Y136" s="656"/>
      <c r="Z136" s="656"/>
      <c r="AA136" s="656"/>
      <c r="AB136" s="656"/>
      <c r="AC136" s="656"/>
      <c r="AD136" s="656"/>
      <c r="AE136" s="656"/>
      <c r="AF136" s="656"/>
      <c r="AG136" s="656"/>
      <c r="AH136" s="656"/>
      <c r="AI136" s="656"/>
      <c r="AJ136" s="656"/>
      <c r="AK136" s="656"/>
      <c r="AL136" s="656"/>
      <c r="AM136" s="656"/>
      <c r="AN136" s="656"/>
      <c r="AO136" s="656"/>
      <c r="AP136" s="656"/>
    </row>
    <row r="137" spans="1:42" s="665" customFormat="1" ht="12.75">
      <c r="A137" s="761"/>
      <c r="B137" s="656"/>
      <c r="C137" s="656"/>
      <c r="D137" s="763"/>
      <c r="E137" s="763"/>
      <c r="F137" s="763"/>
      <c r="G137" s="763"/>
      <c r="H137" s="656"/>
      <c r="I137" s="656"/>
      <c r="J137" s="560"/>
      <c r="K137" s="656"/>
      <c r="L137" s="656"/>
      <c r="M137" s="656"/>
      <c r="N137" s="656"/>
      <c r="O137" s="656"/>
      <c r="P137" s="656"/>
      <c r="Q137" s="656"/>
      <c r="R137" s="656"/>
      <c r="S137" s="656"/>
      <c r="T137" s="656"/>
      <c r="U137" s="656"/>
      <c r="V137" s="656"/>
      <c r="W137" s="656"/>
      <c r="X137" s="656"/>
      <c r="Y137" s="656"/>
      <c r="Z137" s="656"/>
      <c r="AA137" s="656"/>
      <c r="AB137" s="656"/>
      <c r="AC137" s="656"/>
      <c r="AD137" s="656"/>
      <c r="AE137" s="656"/>
      <c r="AF137" s="656"/>
      <c r="AG137" s="656"/>
      <c r="AH137" s="656"/>
      <c r="AI137" s="656"/>
      <c r="AJ137" s="656"/>
      <c r="AK137" s="656"/>
      <c r="AL137" s="656"/>
      <c r="AM137" s="656"/>
      <c r="AN137" s="656"/>
      <c r="AO137" s="656"/>
      <c r="AP137" s="656"/>
    </row>
    <row r="138" spans="1:42" s="665" customFormat="1" ht="12.75">
      <c r="A138" s="761"/>
      <c r="B138" s="656"/>
      <c r="C138" s="656"/>
      <c r="D138" s="763"/>
      <c r="E138" s="763"/>
      <c r="F138" s="763"/>
      <c r="G138" s="763"/>
      <c r="H138" s="656"/>
      <c r="I138" s="656"/>
      <c r="J138" s="560"/>
      <c r="K138" s="656"/>
      <c r="L138" s="656"/>
      <c r="M138" s="656"/>
      <c r="N138" s="656"/>
      <c r="O138" s="656"/>
      <c r="P138" s="656"/>
      <c r="Q138" s="656"/>
      <c r="R138" s="656"/>
      <c r="S138" s="656"/>
      <c r="T138" s="656"/>
      <c r="U138" s="656"/>
      <c r="V138" s="656"/>
      <c r="W138" s="656"/>
      <c r="X138" s="656"/>
      <c r="Y138" s="656"/>
      <c r="Z138" s="656"/>
      <c r="AA138" s="656"/>
      <c r="AB138" s="656"/>
      <c r="AC138" s="656"/>
      <c r="AD138" s="656"/>
      <c r="AE138" s="656"/>
      <c r="AF138" s="656"/>
      <c r="AG138" s="656"/>
      <c r="AH138" s="656"/>
      <c r="AI138" s="656"/>
      <c r="AJ138" s="656"/>
      <c r="AK138" s="656"/>
      <c r="AL138" s="656"/>
      <c r="AM138" s="656"/>
      <c r="AN138" s="656"/>
      <c r="AO138" s="656"/>
      <c r="AP138" s="656"/>
    </row>
    <row r="139" spans="1:42" s="665" customFormat="1" ht="12.75">
      <c r="A139" s="761"/>
      <c r="B139" s="656"/>
      <c r="C139" s="656"/>
      <c r="D139" s="763"/>
      <c r="E139" s="763"/>
      <c r="F139" s="763"/>
      <c r="G139" s="763"/>
      <c r="H139" s="656"/>
      <c r="I139" s="656"/>
      <c r="J139" s="560"/>
      <c r="K139" s="656"/>
      <c r="L139" s="656"/>
      <c r="M139" s="656"/>
      <c r="N139" s="656"/>
      <c r="O139" s="656"/>
      <c r="P139" s="656"/>
      <c r="Q139" s="656"/>
      <c r="R139" s="656"/>
      <c r="S139" s="656"/>
      <c r="T139" s="656"/>
      <c r="U139" s="656"/>
      <c r="V139" s="656"/>
      <c r="W139" s="656"/>
      <c r="X139" s="656"/>
      <c r="Y139" s="656"/>
      <c r="Z139" s="656"/>
      <c r="AA139" s="656"/>
      <c r="AB139" s="656"/>
      <c r="AC139" s="656"/>
      <c r="AD139" s="656"/>
      <c r="AE139" s="656"/>
      <c r="AF139" s="656"/>
      <c r="AG139" s="656"/>
      <c r="AH139" s="656"/>
      <c r="AI139" s="656"/>
      <c r="AJ139" s="656"/>
      <c r="AK139" s="656"/>
      <c r="AL139" s="656"/>
      <c r="AM139" s="656"/>
      <c r="AN139" s="656"/>
      <c r="AO139" s="656"/>
      <c r="AP139" s="656"/>
    </row>
    <row r="140" spans="1:42" s="665" customFormat="1" ht="12.75">
      <c r="A140" s="761"/>
      <c r="B140" s="656"/>
      <c r="C140" s="656"/>
      <c r="D140" s="763"/>
      <c r="E140" s="763"/>
      <c r="F140" s="763"/>
      <c r="G140" s="763"/>
      <c r="H140" s="656"/>
      <c r="I140" s="656"/>
      <c r="J140" s="560"/>
      <c r="K140" s="656"/>
      <c r="L140" s="656"/>
      <c r="M140" s="656"/>
      <c r="N140" s="656"/>
      <c r="O140" s="656"/>
      <c r="P140" s="656"/>
      <c r="Q140" s="656"/>
      <c r="R140" s="656"/>
      <c r="S140" s="656"/>
      <c r="T140" s="656"/>
      <c r="U140" s="656"/>
      <c r="V140" s="656"/>
      <c r="W140" s="656"/>
      <c r="X140" s="656"/>
      <c r="Y140" s="656"/>
      <c r="Z140" s="656"/>
      <c r="AA140" s="656"/>
      <c r="AB140" s="656"/>
      <c r="AC140" s="656"/>
      <c r="AD140" s="656"/>
      <c r="AE140" s="656"/>
      <c r="AF140" s="656"/>
      <c r="AG140" s="656"/>
      <c r="AH140" s="656"/>
      <c r="AI140" s="656"/>
      <c r="AJ140" s="656"/>
      <c r="AK140" s="656"/>
      <c r="AL140" s="656"/>
      <c r="AM140" s="656"/>
      <c r="AN140" s="656"/>
      <c r="AO140" s="656"/>
      <c r="AP140" s="656"/>
    </row>
    <row r="141" spans="1:42" s="665" customFormat="1" ht="12.75">
      <c r="A141" s="761"/>
      <c r="B141" s="656"/>
      <c r="C141" s="656"/>
      <c r="D141" s="763"/>
      <c r="E141" s="763"/>
      <c r="F141" s="763"/>
      <c r="G141" s="763"/>
      <c r="H141" s="656"/>
      <c r="I141" s="656"/>
      <c r="J141" s="560"/>
      <c r="K141" s="656"/>
      <c r="L141" s="656"/>
      <c r="M141" s="656"/>
      <c r="N141" s="656"/>
      <c r="O141" s="656"/>
      <c r="P141" s="656"/>
      <c r="Q141" s="656"/>
      <c r="R141" s="656"/>
      <c r="S141" s="656"/>
      <c r="T141" s="656"/>
      <c r="U141" s="656"/>
      <c r="V141" s="656"/>
      <c r="W141" s="656"/>
      <c r="X141" s="656"/>
      <c r="Y141" s="656"/>
      <c r="Z141" s="656"/>
      <c r="AA141" s="656"/>
      <c r="AB141" s="656"/>
      <c r="AC141" s="656"/>
      <c r="AD141" s="656"/>
      <c r="AE141" s="656"/>
      <c r="AF141" s="656"/>
      <c r="AG141" s="656"/>
      <c r="AH141" s="656"/>
      <c r="AI141" s="656"/>
      <c r="AJ141" s="656"/>
      <c r="AK141" s="656"/>
      <c r="AL141" s="656"/>
      <c r="AM141" s="656"/>
      <c r="AN141" s="656"/>
      <c r="AO141" s="656"/>
      <c r="AP141" s="656"/>
    </row>
    <row r="142" spans="1:9" ht="12.75">
      <c r="A142" s="761"/>
      <c r="B142" s="656"/>
      <c r="C142" s="656"/>
      <c r="D142" s="763"/>
      <c r="E142" s="763"/>
      <c r="F142" s="763"/>
      <c r="G142" s="763"/>
      <c r="H142" s="656"/>
      <c r="I142" s="656"/>
    </row>
    <row r="143" spans="1:9" ht="12.75">
      <c r="A143" s="761"/>
      <c r="B143" s="656"/>
      <c r="C143" s="656"/>
      <c r="D143" s="763"/>
      <c r="E143" s="763"/>
      <c r="F143" s="763"/>
      <c r="G143" s="763"/>
      <c r="H143" s="656"/>
      <c r="I143" s="656"/>
    </row>
    <row r="144" spans="1:9" ht="12.75">
      <c r="A144" s="761"/>
      <c r="B144" s="656"/>
      <c r="C144" s="656"/>
      <c r="D144" s="763"/>
      <c r="E144" s="763"/>
      <c r="F144" s="763"/>
      <c r="G144" s="763"/>
      <c r="H144" s="656"/>
      <c r="I144" s="656"/>
    </row>
    <row r="145" spans="1:9" ht="12.75">
      <c r="A145" s="761"/>
      <c r="B145" s="656"/>
      <c r="C145" s="656"/>
      <c r="D145" s="763"/>
      <c r="E145" s="763"/>
      <c r="F145" s="763"/>
      <c r="G145" s="763"/>
      <c r="H145" s="656"/>
      <c r="I145" s="656"/>
    </row>
    <row r="146" spans="1:9" ht="12.75">
      <c r="A146" s="761"/>
      <c r="B146" s="656"/>
      <c r="C146" s="656"/>
      <c r="D146" s="763"/>
      <c r="E146" s="763"/>
      <c r="F146" s="763"/>
      <c r="G146" s="763"/>
      <c r="H146" s="656"/>
      <c r="I146" s="656"/>
    </row>
    <row r="147" spans="1:9" ht="12.75">
      <c r="A147" s="761"/>
      <c r="B147" s="656"/>
      <c r="C147" s="656"/>
      <c r="D147" s="763"/>
      <c r="E147" s="763"/>
      <c r="F147" s="763"/>
      <c r="G147" s="763"/>
      <c r="H147" s="656"/>
      <c r="I147" s="656"/>
    </row>
    <row r="148" spans="1:9" ht="12.75">
      <c r="A148" s="761"/>
      <c r="B148" s="656"/>
      <c r="C148" s="656"/>
      <c r="D148" s="763"/>
      <c r="E148" s="763"/>
      <c r="F148" s="763"/>
      <c r="G148" s="763"/>
      <c r="H148" s="656"/>
      <c r="I148" s="656"/>
    </row>
    <row r="149" spans="1:9" ht="12.75">
      <c r="A149" s="761"/>
      <c r="B149" s="656"/>
      <c r="C149" s="656"/>
      <c r="D149" s="763"/>
      <c r="E149" s="763"/>
      <c r="F149" s="763"/>
      <c r="G149" s="763"/>
      <c r="H149" s="656"/>
      <c r="I149" s="656"/>
    </row>
    <row r="150" spans="1:9" ht="12.75">
      <c r="A150" s="761"/>
      <c r="B150" s="656"/>
      <c r="C150" s="656"/>
      <c r="D150" s="763"/>
      <c r="E150" s="763"/>
      <c r="F150" s="763"/>
      <c r="G150" s="763"/>
      <c r="H150" s="656"/>
      <c r="I150" s="656"/>
    </row>
    <row r="151" spans="1:9" ht="12.75">
      <c r="A151" s="761"/>
      <c r="B151" s="656"/>
      <c r="C151" s="656"/>
      <c r="D151" s="763"/>
      <c r="E151" s="763"/>
      <c r="F151" s="763"/>
      <c r="G151" s="763"/>
      <c r="H151" s="656"/>
      <c r="I151" s="656"/>
    </row>
    <row r="152" spans="1:9" ht="12.75">
      <c r="A152" s="761"/>
      <c r="B152" s="656"/>
      <c r="C152" s="656"/>
      <c r="D152" s="763"/>
      <c r="E152" s="763"/>
      <c r="F152" s="763"/>
      <c r="G152" s="763"/>
      <c r="H152" s="656"/>
      <c r="I152" s="656"/>
    </row>
    <row r="153" spans="1:9" ht="12.75">
      <c r="A153" s="761"/>
      <c r="B153" s="656"/>
      <c r="C153" s="656"/>
      <c r="D153" s="763"/>
      <c r="E153" s="763"/>
      <c r="F153" s="763"/>
      <c r="G153" s="763"/>
      <c r="H153" s="656"/>
      <c r="I153" s="656"/>
    </row>
    <row r="154" spans="1:9" ht="12.75">
      <c r="A154" s="761"/>
      <c r="B154" s="656"/>
      <c r="C154" s="656"/>
      <c r="D154" s="763"/>
      <c r="E154" s="763"/>
      <c r="F154" s="763"/>
      <c r="G154" s="763"/>
      <c r="H154" s="656"/>
      <c r="I154" s="656"/>
    </row>
    <row r="155" spans="1:9" ht="12.75">
      <c r="A155" s="761"/>
      <c r="B155" s="656"/>
      <c r="C155" s="656"/>
      <c r="D155" s="763"/>
      <c r="E155" s="763"/>
      <c r="F155" s="763"/>
      <c r="G155" s="763"/>
      <c r="H155" s="656"/>
      <c r="I155" s="656"/>
    </row>
    <row r="156" spans="1:9" ht="12.75">
      <c r="A156" s="761"/>
      <c r="B156" s="656"/>
      <c r="C156" s="656"/>
      <c r="D156" s="763"/>
      <c r="E156" s="763"/>
      <c r="F156" s="763"/>
      <c r="G156" s="763"/>
      <c r="H156" s="656"/>
      <c r="I156" s="656"/>
    </row>
    <row r="157" spans="1:9" ht="12.75">
      <c r="A157" s="761"/>
      <c r="B157" s="656"/>
      <c r="C157" s="656"/>
      <c r="D157" s="763"/>
      <c r="E157" s="763"/>
      <c r="F157" s="763"/>
      <c r="G157" s="763"/>
      <c r="H157" s="656"/>
      <c r="I157" s="656"/>
    </row>
    <row r="158" spans="1:9" ht="12.75">
      <c r="A158" s="761"/>
      <c r="B158" s="656"/>
      <c r="C158" s="656"/>
      <c r="D158" s="763"/>
      <c r="E158" s="763"/>
      <c r="F158" s="763"/>
      <c r="G158" s="763"/>
      <c r="H158" s="656"/>
      <c r="I158" s="656"/>
    </row>
    <row r="159" spans="1:9" ht="12.75">
      <c r="A159" s="761"/>
      <c r="B159" s="656"/>
      <c r="C159" s="656"/>
      <c r="D159" s="763"/>
      <c r="E159" s="763"/>
      <c r="F159" s="763"/>
      <c r="G159" s="763"/>
      <c r="H159" s="656"/>
      <c r="I159" s="656"/>
    </row>
    <row r="160" spans="1:9" ht="12.75">
      <c r="A160" s="761"/>
      <c r="B160" s="656"/>
      <c r="C160" s="656"/>
      <c r="D160" s="763"/>
      <c r="E160" s="763"/>
      <c r="F160" s="763"/>
      <c r="G160" s="763"/>
      <c r="H160" s="656"/>
      <c r="I160" s="656"/>
    </row>
    <row r="161" spans="1:9" ht="12.75">
      <c r="A161" s="761"/>
      <c r="B161" s="656"/>
      <c r="C161" s="656"/>
      <c r="D161" s="763"/>
      <c r="E161" s="763"/>
      <c r="F161" s="763"/>
      <c r="G161" s="763"/>
      <c r="H161" s="656"/>
      <c r="I161" s="656"/>
    </row>
    <row r="162" spans="1:9" ht="12.75">
      <c r="A162" s="761"/>
      <c r="B162" s="656"/>
      <c r="C162" s="656"/>
      <c r="D162" s="763"/>
      <c r="E162" s="763"/>
      <c r="F162" s="763"/>
      <c r="G162" s="763"/>
      <c r="H162" s="656"/>
      <c r="I162" s="656"/>
    </row>
    <row r="163" spans="1:9" ht="12.75">
      <c r="A163" s="761"/>
      <c r="B163" s="656"/>
      <c r="C163" s="656"/>
      <c r="D163" s="763"/>
      <c r="E163" s="763"/>
      <c r="F163" s="763"/>
      <c r="G163" s="763"/>
      <c r="H163" s="656"/>
      <c r="I163" s="656"/>
    </row>
    <row r="164" spans="1:9" ht="12.75">
      <c r="A164" s="761"/>
      <c r="B164" s="656"/>
      <c r="C164" s="656"/>
      <c r="D164" s="763"/>
      <c r="E164" s="763"/>
      <c r="F164" s="763"/>
      <c r="G164" s="763"/>
      <c r="H164" s="656"/>
      <c r="I164" s="656"/>
    </row>
    <row r="165" spans="1:9" ht="12.75">
      <c r="A165" s="761"/>
      <c r="B165" s="656"/>
      <c r="C165" s="656"/>
      <c r="D165" s="763"/>
      <c r="E165" s="763"/>
      <c r="F165" s="763"/>
      <c r="G165" s="763"/>
      <c r="H165" s="656"/>
      <c r="I165" s="656"/>
    </row>
    <row r="166" spans="1:9" ht="12.75">
      <c r="A166" s="761"/>
      <c r="B166" s="656"/>
      <c r="C166" s="656"/>
      <c r="D166" s="763"/>
      <c r="E166" s="763"/>
      <c r="F166" s="763"/>
      <c r="G166" s="763"/>
      <c r="H166" s="656"/>
      <c r="I166" s="656"/>
    </row>
    <row r="167" spans="1:9" ht="12.75">
      <c r="A167" s="761"/>
      <c r="B167" s="656"/>
      <c r="C167" s="656"/>
      <c r="D167" s="763"/>
      <c r="E167" s="763"/>
      <c r="F167" s="763"/>
      <c r="G167" s="763"/>
      <c r="H167" s="656"/>
      <c r="I167" s="656"/>
    </row>
    <row r="168" spans="1:9" ht="12.75">
      <c r="A168" s="761"/>
      <c r="B168" s="656"/>
      <c r="C168" s="656"/>
      <c r="D168" s="763"/>
      <c r="E168" s="763"/>
      <c r="F168" s="763"/>
      <c r="G168" s="763"/>
      <c r="H168" s="656"/>
      <c r="I168" s="656"/>
    </row>
    <row r="169" spans="1:9" ht="12.75">
      <c r="A169" s="761"/>
      <c r="B169" s="656"/>
      <c r="C169" s="656"/>
      <c r="D169" s="763"/>
      <c r="E169" s="763"/>
      <c r="F169" s="763"/>
      <c r="G169" s="763"/>
      <c r="H169" s="656"/>
      <c r="I169" s="656"/>
    </row>
    <row r="170" spans="1:9" ht="12.75">
      <c r="A170" s="761"/>
      <c r="B170" s="656"/>
      <c r="C170" s="656"/>
      <c r="D170" s="763"/>
      <c r="E170" s="763"/>
      <c r="F170" s="763"/>
      <c r="G170" s="763"/>
      <c r="H170" s="656"/>
      <c r="I170" s="656"/>
    </row>
    <row r="171" spans="1:9" ht="12.75">
      <c r="A171" s="761"/>
      <c r="B171" s="656"/>
      <c r="C171" s="656"/>
      <c r="D171" s="763"/>
      <c r="E171" s="763"/>
      <c r="F171" s="763"/>
      <c r="G171" s="763"/>
      <c r="H171" s="656"/>
      <c r="I171" s="656"/>
    </row>
    <row r="172" spans="1:9" ht="12.75">
      <c r="A172" s="761"/>
      <c r="B172" s="656"/>
      <c r="C172" s="656"/>
      <c r="D172" s="763"/>
      <c r="E172" s="763"/>
      <c r="F172" s="763"/>
      <c r="G172" s="763"/>
      <c r="H172" s="656"/>
      <c r="I172" s="656"/>
    </row>
    <row r="173" spans="1:9" ht="12.75">
      <c r="A173" s="761"/>
      <c r="B173" s="656"/>
      <c r="C173" s="656"/>
      <c r="D173" s="763"/>
      <c r="E173" s="763"/>
      <c r="F173" s="763"/>
      <c r="G173" s="763"/>
      <c r="H173" s="656"/>
      <c r="I173" s="656"/>
    </row>
    <row r="174" spans="1:9" ht="12.75">
      <c r="A174" s="761"/>
      <c r="B174" s="656"/>
      <c r="C174" s="656"/>
      <c r="D174" s="763"/>
      <c r="E174" s="763"/>
      <c r="F174" s="763"/>
      <c r="G174" s="763"/>
      <c r="H174" s="656"/>
      <c r="I174" s="656"/>
    </row>
    <row r="175" spans="1:9" ht="12.75">
      <c r="A175" s="761"/>
      <c r="B175" s="656"/>
      <c r="C175" s="656"/>
      <c r="D175" s="763"/>
      <c r="E175" s="763"/>
      <c r="F175" s="763"/>
      <c r="G175" s="763"/>
      <c r="H175" s="656"/>
      <c r="I175" s="656"/>
    </row>
    <row r="176" spans="1:9" ht="12.75">
      <c r="A176" s="761"/>
      <c r="B176" s="656"/>
      <c r="C176" s="656"/>
      <c r="D176" s="763"/>
      <c r="E176" s="763"/>
      <c r="F176" s="763"/>
      <c r="G176" s="763"/>
      <c r="H176" s="656"/>
      <c r="I176" s="656"/>
    </row>
  </sheetData>
  <sheetProtection password="D0BC" sheet="1" selectLockedCells="1"/>
  <mergeCells count="6">
    <mergeCell ref="J50:J51"/>
    <mergeCell ref="B6:C7"/>
    <mergeCell ref="D6:D8"/>
    <mergeCell ref="E6:F7"/>
    <mergeCell ref="G6:G8"/>
    <mergeCell ref="H6:I7"/>
  </mergeCells>
  <printOptions horizontalCentered="1"/>
  <pageMargins left="0.1968503937007874" right="0.1968503937007874" top="0.3937007874015748" bottom="0.3937007874015748" header="0.31496062992125984" footer="0.31496062992125984"/>
  <pageSetup fitToHeight="4" fitToWidth="1" horizontalDpi="600" verticalDpi="600" orientation="landscape" paperSize="9" scale="50" r:id="rId2"/>
  <rowBreaks count="1" manualBreakCount="1">
    <brk id="83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76"/>
  <sheetViews>
    <sheetView showGridLines="0" zoomScale="85" zoomScaleNormal="85" zoomScalePageLayoutView="0" workbookViewId="0" topLeftCell="A33">
      <selection activeCell="K1" sqref="K1"/>
    </sheetView>
  </sheetViews>
  <sheetFormatPr defaultColWidth="9.140625" defaultRowHeight="12.75"/>
  <cols>
    <col min="1" max="1" width="43.140625" style="41" customWidth="1"/>
    <col min="2" max="2" width="18.140625" style="42" customWidth="1"/>
    <col min="3" max="3" width="15.421875" style="42" hidden="1" customWidth="1"/>
    <col min="4" max="4" width="16.140625" style="43" customWidth="1"/>
    <col min="5" max="5" width="18.57421875" style="43" customWidth="1"/>
    <col min="6" max="7" width="16.140625" style="43" hidden="1" customWidth="1"/>
    <col min="8" max="8" width="15.7109375" style="42" hidden="1" customWidth="1"/>
    <col min="9" max="9" width="16.7109375" style="42" hidden="1" customWidth="1"/>
    <col min="10" max="10" width="60.7109375" style="44" customWidth="1"/>
    <col min="11" max="63" width="9.140625" style="45" customWidth="1"/>
    <col min="64" max="16384" width="9.140625" style="42" customWidth="1"/>
  </cols>
  <sheetData>
    <row r="1" spans="1:10" ht="99" customHeight="1">
      <c r="A1" s="173"/>
      <c r="B1" s="174"/>
      <c r="C1" s="174"/>
      <c r="D1" s="175"/>
      <c r="E1" s="175"/>
      <c r="F1" s="175"/>
      <c r="G1" s="175"/>
      <c r="H1" s="174"/>
      <c r="I1" s="174"/>
      <c r="J1" s="560"/>
    </row>
    <row r="2" spans="1:14" s="50" customFormat="1" ht="36" customHeight="1">
      <c r="A2" s="46" t="str">
        <f>Identification!B13</f>
        <v>Code Unique du Projet (CUP)</v>
      </c>
      <c r="B2" s="506">
        <f>Identification!D13</f>
        <v>0</v>
      </c>
      <c r="C2" s="176"/>
      <c r="D2" s="177"/>
      <c r="E2" s="178"/>
      <c r="F2" s="179"/>
      <c r="G2" s="179"/>
      <c r="H2" s="179"/>
      <c r="I2" s="179"/>
      <c r="J2" s="545"/>
      <c r="K2" s="49"/>
      <c r="L2" s="49"/>
      <c r="M2" s="49"/>
      <c r="N2" s="49"/>
    </row>
    <row r="3" spans="1:14" s="50" customFormat="1" ht="36" customHeight="1">
      <c r="A3" s="46" t="s">
        <v>11</v>
      </c>
      <c r="B3" s="571">
        <f>Identification!D12</f>
        <v>0</v>
      </c>
      <c r="C3" s="51"/>
      <c r="D3" s="180" t="s">
        <v>24</v>
      </c>
      <c r="E3" s="194">
        <f>Identification!D35</f>
        <v>0</v>
      </c>
      <c r="F3" s="181"/>
      <c r="G3" s="181"/>
      <c r="H3" s="181"/>
      <c r="I3" s="181"/>
      <c r="J3" s="546"/>
      <c r="K3" s="49"/>
      <c r="L3" s="49"/>
      <c r="M3" s="49"/>
      <c r="N3" s="49"/>
    </row>
    <row r="4" spans="1:14" s="50" customFormat="1" ht="35.25" customHeight="1">
      <c r="A4" s="46" t="s">
        <v>26</v>
      </c>
      <c r="B4" s="934">
        <f>Identification!D14</f>
        <v>0</v>
      </c>
      <c r="C4" s="54"/>
      <c r="D4" s="182" t="s">
        <v>47</v>
      </c>
      <c r="E4" s="194">
        <f>Identification!D18</f>
        <v>0</v>
      </c>
      <c r="F4" s="181"/>
      <c r="G4" s="181"/>
      <c r="H4" s="181"/>
      <c r="I4" s="181"/>
      <c r="J4" s="546"/>
      <c r="K4" s="49"/>
      <c r="L4" s="49"/>
      <c r="M4" s="49"/>
      <c r="N4" s="49"/>
    </row>
    <row r="5" spans="1:14" s="50" customFormat="1" ht="78" customHeight="1" thickBot="1">
      <c r="A5" s="46" t="s">
        <v>15</v>
      </c>
      <c r="B5" s="934">
        <f>Identification!D24</f>
        <v>0</v>
      </c>
      <c r="C5" s="183"/>
      <c r="D5" s="184" t="s">
        <v>46</v>
      </c>
      <c r="E5" s="194">
        <f>Identification!D20</f>
        <v>0</v>
      </c>
      <c r="F5" s="181"/>
      <c r="G5" s="181"/>
      <c r="H5" s="181"/>
      <c r="I5" s="181"/>
      <c r="J5" s="546"/>
      <c r="K5" s="49"/>
      <c r="L5" s="49"/>
      <c r="M5" s="49"/>
      <c r="N5" s="49"/>
    </row>
    <row r="6" spans="1:18" s="58" customFormat="1" ht="25.5" customHeight="1" thickBot="1">
      <c r="A6" s="57" t="str">
        <f>+Identification!B20</f>
        <v>Date du CdP</v>
      </c>
      <c r="B6" s="1149" t="s">
        <v>31</v>
      </c>
      <c r="C6" s="1148"/>
      <c r="D6" s="1146" t="s">
        <v>94</v>
      </c>
      <c r="E6" s="1163" t="s">
        <v>98</v>
      </c>
      <c r="F6" s="1149"/>
      <c r="G6" s="1147" t="s">
        <v>95</v>
      </c>
      <c r="H6" s="1149" t="s">
        <v>89</v>
      </c>
      <c r="I6" s="1162"/>
      <c r="J6" s="547"/>
      <c r="K6" s="45"/>
      <c r="L6" s="45"/>
      <c r="M6" s="45"/>
      <c r="N6" s="45"/>
      <c r="R6" s="185"/>
    </row>
    <row r="7" spans="1:14" s="58" customFormat="1" ht="21.75" customHeight="1">
      <c r="A7" s="84">
        <f>+Identification!D20</f>
        <v>0</v>
      </c>
      <c r="B7" s="1149"/>
      <c r="C7" s="1149"/>
      <c r="D7" s="1147"/>
      <c r="E7" s="1149"/>
      <c r="F7" s="1149"/>
      <c r="G7" s="1147"/>
      <c r="H7" s="1149"/>
      <c r="I7" s="1162"/>
      <c r="J7" s="547"/>
      <c r="K7" s="45"/>
      <c r="L7" s="45"/>
      <c r="M7" s="45"/>
      <c r="N7" s="45"/>
    </row>
    <row r="8" spans="1:14" s="58" customFormat="1" ht="50.25" customHeight="1" thickBot="1">
      <c r="A8" s="640" t="s">
        <v>4</v>
      </c>
      <c r="B8" s="640" t="s">
        <v>85</v>
      </c>
      <c r="C8" s="640" t="s">
        <v>86</v>
      </c>
      <c r="D8" s="1160"/>
      <c r="E8" s="640" t="s">
        <v>85</v>
      </c>
      <c r="F8" s="640" t="s">
        <v>86</v>
      </c>
      <c r="G8" s="1160"/>
      <c r="H8" s="640" t="s">
        <v>87</v>
      </c>
      <c r="I8" s="639" t="s">
        <v>86</v>
      </c>
      <c r="J8" s="547"/>
      <c r="K8" s="45"/>
      <c r="L8" s="45"/>
      <c r="M8" s="45"/>
      <c r="N8" s="45"/>
    </row>
    <row r="9" spans="1:42" s="64" customFormat="1" ht="25.5" customHeight="1" thickBot="1">
      <c r="A9" s="668" t="str">
        <f>'Avenant Total'!A9:A9</f>
        <v>1. Ressources humaines</v>
      </c>
      <c r="B9" s="669"/>
      <c r="C9" s="669"/>
      <c r="D9" s="670"/>
      <c r="E9" s="669"/>
      <c r="F9" s="669"/>
      <c r="G9" s="935"/>
      <c r="H9" s="669"/>
      <c r="I9" s="936"/>
      <c r="J9" s="724" t="s">
        <v>32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</row>
    <row r="10" spans="1:42" s="58" customFormat="1" ht="29.25" customHeight="1">
      <c r="A10" s="105" t="str">
        <f>'Avenant Total'!A10</f>
        <v>Coordinateurs du projet</v>
      </c>
      <c r="B10" s="367">
        <v>0</v>
      </c>
      <c r="C10" s="368">
        <f>ROUND(B10,2)</f>
        <v>0</v>
      </c>
      <c r="D10" s="264">
        <f>F10-C10</f>
        <v>0</v>
      </c>
      <c r="E10" s="869">
        <f>C10</f>
        <v>0</v>
      </c>
      <c r="F10" s="870">
        <f>ROUND(E10,2)</f>
        <v>0</v>
      </c>
      <c r="G10" s="404">
        <f>I10-F10</f>
        <v>0</v>
      </c>
      <c r="H10" s="937">
        <f>E10</f>
        <v>0</v>
      </c>
      <c r="I10" s="938">
        <f>ROUND(H10,2)</f>
        <v>0</v>
      </c>
      <c r="J10" s="896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58" customFormat="1" ht="27.75" customHeight="1">
      <c r="A11" s="105" t="str">
        <f>'Avenant Total'!A11</f>
        <v>Autre personnel technique</v>
      </c>
      <c r="B11" s="369">
        <v>0</v>
      </c>
      <c r="C11" s="370">
        <f>ROUND(B11,2)</f>
        <v>0</v>
      </c>
      <c r="D11" s="266">
        <f>F11-C11</f>
        <v>0</v>
      </c>
      <c r="E11" s="776">
        <f>B11</f>
        <v>0</v>
      </c>
      <c r="F11" s="874">
        <f>ROUND(E11,2)</f>
        <v>0</v>
      </c>
      <c r="G11" s="407">
        <f>I11-F11</f>
        <v>0</v>
      </c>
      <c r="H11" s="939">
        <f>E11</f>
        <v>0</v>
      </c>
      <c r="I11" s="260">
        <f>ROUND(H11,2)</f>
        <v>0</v>
      </c>
      <c r="J11" s="873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58" customFormat="1" ht="25.5" customHeight="1">
      <c r="A12" s="105" t="str">
        <f>'Avenant Total'!A12</f>
        <v>Responsable financier</v>
      </c>
      <c r="B12" s="369">
        <v>0</v>
      </c>
      <c r="C12" s="370">
        <f>ROUND(B12,2)</f>
        <v>0</v>
      </c>
      <c r="D12" s="266">
        <f>F12-C12</f>
        <v>0</v>
      </c>
      <c r="E12" s="776">
        <f>B12</f>
        <v>0</v>
      </c>
      <c r="F12" s="874">
        <f>ROUND(E12,2)</f>
        <v>0</v>
      </c>
      <c r="G12" s="407">
        <f>I12-F12</f>
        <v>0</v>
      </c>
      <c r="H12" s="940">
        <f>E12</f>
        <v>0</v>
      </c>
      <c r="I12" s="260">
        <f>ROUND(H12,2)</f>
        <v>0</v>
      </c>
      <c r="J12" s="878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58" customFormat="1" ht="25.5" customHeight="1">
      <c r="A13" s="105" t="str">
        <f>'Avenant Total'!A13</f>
        <v>Assistant administratif</v>
      </c>
      <c r="B13" s="369">
        <v>0</v>
      </c>
      <c r="C13" s="370">
        <f>ROUND(B13,2)</f>
        <v>0</v>
      </c>
      <c r="D13" s="266">
        <f>F13-C13</f>
        <v>0</v>
      </c>
      <c r="E13" s="776">
        <f>B13</f>
        <v>0</v>
      </c>
      <c r="F13" s="874">
        <f>ROUND(E13,2)</f>
        <v>0</v>
      </c>
      <c r="G13" s="407">
        <f>I13-F13</f>
        <v>0</v>
      </c>
      <c r="H13" s="940">
        <f>E13</f>
        <v>0</v>
      </c>
      <c r="I13" s="260">
        <f>ROUND(H13,2)</f>
        <v>0</v>
      </c>
      <c r="J13" s="878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58" customFormat="1" ht="25.5" customHeight="1" thickBot="1">
      <c r="A14" s="105" t="str">
        <f>'Avenant Total'!A14</f>
        <v>Autre personnel administratif et de support</v>
      </c>
      <c r="B14" s="371">
        <v>0</v>
      </c>
      <c r="C14" s="372">
        <f>ROUND(B14,2)</f>
        <v>0</v>
      </c>
      <c r="D14" s="396">
        <f>F14-C14</f>
        <v>0</v>
      </c>
      <c r="E14" s="941">
        <f>B14</f>
        <v>0</v>
      </c>
      <c r="F14" s="942">
        <f>ROUND(E14,2)</f>
        <v>0</v>
      </c>
      <c r="G14" s="402">
        <f>I14-F14</f>
        <v>0</v>
      </c>
      <c r="H14" s="943">
        <f>E14</f>
        <v>0</v>
      </c>
      <c r="I14" s="923">
        <f>ROUND(H14,2)</f>
        <v>0</v>
      </c>
      <c r="J14" s="878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s="58" customFormat="1" ht="25.5" customHeight="1" hidden="1" thickBot="1">
      <c r="A15" s="106"/>
      <c r="B15" s="373"/>
      <c r="C15" s="374"/>
      <c r="D15" s="186"/>
      <c r="E15" s="783"/>
      <c r="F15" s="882"/>
      <c r="G15" s="186"/>
      <c r="H15" s="944"/>
      <c r="I15" s="945"/>
      <c r="J15" s="88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6" spans="1:42" s="58" customFormat="1" ht="25.5" customHeight="1" hidden="1">
      <c r="A16" s="107"/>
      <c r="B16" s="375"/>
      <c r="C16" s="376"/>
      <c r="D16" s="188"/>
      <c r="E16" s="884"/>
      <c r="F16" s="788"/>
      <c r="G16" s="188"/>
      <c r="H16" s="789"/>
      <c r="I16" s="946"/>
      <c r="J16" s="88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</row>
    <row r="17" spans="1:42" s="58" customFormat="1" ht="25.5" customHeight="1" hidden="1">
      <c r="A17" s="108"/>
      <c r="B17" s="377"/>
      <c r="C17" s="378"/>
      <c r="D17" s="190"/>
      <c r="E17" s="791"/>
      <c r="F17" s="792"/>
      <c r="G17" s="190"/>
      <c r="H17" s="793"/>
      <c r="I17" s="947"/>
      <c r="J17" s="948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42" s="58" customFormat="1" ht="25.5" customHeight="1" thickBot="1">
      <c r="A18" s="191" t="str">
        <f>'Avenant Total'!A18</f>
        <v>Sous-total Ressources Humaines</v>
      </c>
      <c r="B18" s="348">
        <f>SUM(B10:B17)</f>
        <v>0</v>
      </c>
      <c r="C18" s="379">
        <f>SUM(C10:C17)</f>
        <v>0</v>
      </c>
      <c r="D18" s="196">
        <f>SUM(D10:D11)+SUM(D12:D17)</f>
        <v>0</v>
      </c>
      <c r="E18" s="201">
        <f>SUM(E10:E17)</f>
        <v>0</v>
      </c>
      <c r="F18" s="201">
        <f>SUM(F10:F17)</f>
        <v>0</v>
      </c>
      <c r="G18" s="196">
        <f>SUM(G10:G11)+SUM(G12:G17)</f>
        <v>0</v>
      </c>
      <c r="H18" s="201">
        <f>SUM(H10:H17)</f>
        <v>0</v>
      </c>
      <c r="I18" s="949">
        <f>SUM(I10:I17)</f>
        <v>0</v>
      </c>
      <c r="J18" s="950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s="64" customFormat="1" ht="25.5" customHeight="1" thickBot="1">
      <c r="A19" s="926" t="str">
        <f>'Avenant Total'!A19</f>
        <v>2. Frais de voyage et de sejour</v>
      </c>
      <c r="B19" s="732"/>
      <c r="C19" s="732"/>
      <c r="D19" s="951"/>
      <c r="E19" s="926"/>
      <c r="F19" s="926"/>
      <c r="G19" s="951"/>
      <c r="H19" s="926"/>
      <c r="I19" s="926"/>
      <c r="J19" s="952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</row>
    <row r="20" spans="1:42" s="58" customFormat="1" ht="27" customHeight="1">
      <c r="A20" s="192" t="str">
        <f>'Avenant Total'!A20</f>
        <v>Frais de voyage</v>
      </c>
      <c r="B20" s="350">
        <v>0</v>
      </c>
      <c r="C20" s="380">
        <f>ROUND(B20,2)</f>
        <v>0</v>
      </c>
      <c r="D20" s="256">
        <f>F20-C20</f>
        <v>0</v>
      </c>
      <c r="E20" s="922">
        <f>B20</f>
        <v>0</v>
      </c>
      <c r="F20" s="953">
        <f>ROUND(E20,2)</f>
        <v>0</v>
      </c>
      <c r="G20" s="871">
        <f>I20-F20</f>
        <v>0</v>
      </c>
      <c r="H20" s="954">
        <f>E20</f>
        <v>0</v>
      </c>
      <c r="I20" s="771">
        <f>ROUND(H20,2)</f>
        <v>0</v>
      </c>
      <c r="J20" s="779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</row>
    <row r="21" spans="1:42" s="58" customFormat="1" ht="27" customHeight="1">
      <c r="A21" s="113" t="str">
        <f>'Avenant Total'!A21</f>
        <v>Frais de sejour</v>
      </c>
      <c r="B21" s="356">
        <v>0</v>
      </c>
      <c r="C21" s="357">
        <f>ROUND(B21,2)</f>
        <v>0</v>
      </c>
      <c r="D21" s="257">
        <f>F21-C21</f>
        <v>0</v>
      </c>
      <c r="E21" s="922">
        <f>B21</f>
        <v>0</v>
      </c>
      <c r="F21" s="898">
        <f>ROUND(E21,2)</f>
        <v>0</v>
      </c>
      <c r="G21" s="875">
        <f>I21-F21</f>
        <v>0</v>
      </c>
      <c r="H21" s="955">
        <f>E21</f>
        <v>0</v>
      </c>
      <c r="I21" s="777">
        <f>ROUND(H21,2)</f>
        <v>0</v>
      </c>
      <c r="J21" s="779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</row>
    <row r="22" spans="1:42" s="58" customFormat="1" ht="27" customHeight="1" thickBot="1">
      <c r="A22" s="193" t="str">
        <f>'Avenant Total'!A22</f>
        <v>Per diem</v>
      </c>
      <c r="B22" s="381">
        <v>0</v>
      </c>
      <c r="C22" s="382">
        <f>ROUND(B22,2)</f>
        <v>0</v>
      </c>
      <c r="D22" s="263">
        <f>F22-C22</f>
        <v>0</v>
      </c>
      <c r="E22" s="278">
        <f>B22</f>
        <v>0</v>
      </c>
      <c r="F22" s="956">
        <f>ROUND(E22,2)</f>
        <v>0</v>
      </c>
      <c r="G22" s="916">
        <f>I22-F22</f>
        <v>0</v>
      </c>
      <c r="H22" s="957">
        <f>E22</f>
        <v>0</v>
      </c>
      <c r="I22" s="810">
        <f>ROUND(H22,2)</f>
        <v>0</v>
      </c>
      <c r="J22" s="294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</row>
    <row r="23" spans="1:42" s="58" customFormat="1" ht="25.5" customHeight="1" thickBot="1">
      <c r="A23" s="191" t="str">
        <f>'Avenant Total'!A23</f>
        <v>Sous-total Frais de voyage et de sejour</v>
      </c>
      <c r="B23" s="348">
        <f aca="true" t="shared" si="0" ref="B23:I23">SUM(B20:B22)</f>
        <v>0</v>
      </c>
      <c r="C23" s="958">
        <f t="shared" si="0"/>
        <v>0</v>
      </c>
      <c r="D23" s="144">
        <f t="shared" si="0"/>
        <v>0</v>
      </c>
      <c r="E23" s="201">
        <f t="shared" si="0"/>
        <v>0</v>
      </c>
      <c r="F23" s="201">
        <f t="shared" si="0"/>
        <v>0</v>
      </c>
      <c r="G23" s="30">
        <f t="shared" si="0"/>
        <v>0</v>
      </c>
      <c r="H23" s="201">
        <f t="shared" si="0"/>
        <v>0</v>
      </c>
      <c r="I23" s="201">
        <f t="shared" si="0"/>
        <v>0</v>
      </c>
      <c r="J23" s="959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</row>
    <row r="24" spans="1:42" s="64" customFormat="1" ht="25.5" customHeight="1" thickBot="1">
      <c r="A24" s="926" t="str">
        <f>'Avenant Total'!A24</f>
        <v>3. Infrastructures</v>
      </c>
      <c r="B24" s="707"/>
      <c r="C24" s="707"/>
      <c r="D24" s="708"/>
      <c r="E24" s="246"/>
      <c r="F24" s="737"/>
      <c r="G24" s="708"/>
      <c r="H24" s="737"/>
      <c r="I24" s="246"/>
      <c r="J24" s="960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</row>
    <row r="25" spans="1:42" s="58" customFormat="1" ht="25.5" customHeight="1">
      <c r="A25" s="113" t="str">
        <f>'Avenant Total'!A25</f>
        <v>Travaux</v>
      </c>
      <c r="B25" s="350">
        <v>0</v>
      </c>
      <c r="C25" s="355">
        <f>ROUND(B25,2)</f>
        <v>0</v>
      </c>
      <c r="D25" s="404">
        <f>F25-C25</f>
        <v>0</v>
      </c>
      <c r="E25" s="814">
        <f>B25</f>
        <v>0</v>
      </c>
      <c r="F25" s="953">
        <f>ROUND(E25,2)</f>
        <v>0</v>
      </c>
      <c r="G25" s="404">
        <f>I25-F25</f>
        <v>0</v>
      </c>
      <c r="H25" s="954">
        <f>E25</f>
        <v>0</v>
      </c>
      <c r="I25" s="771">
        <f>ROUND(H25,2)</f>
        <v>0</v>
      </c>
      <c r="J25" s="790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</row>
    <row r="26" spans="1:42" s="58" customFormat="1" ht="25.5" customHeight="1" thickBot="1">
      <c r="A26" s="113" t="str">
        <f>'Avenant Total'!A26</f>
        <v>Autre investissement</v>
      </c>
      <c r="B26" s="381">
        <v>0</v>
      </c>
      <c r="C26" s="383">
        <f>ROUND(B26,2)</f>
        <v>0</v>
      </c>
      <c r="D26" s="402">
        <f>F26-C26</f>
        <v>0</v>
      </c>
      <c r="E26" s="818">
        <f>B26</f>
        <v>0</v>
      </c>
      <c r="F26" s="915">
        <f>ROUND(E26,2)</f>
        <v>0</v>
      </c>
      <c r="G26" s="402">
        <f>I26-F26</f>
        <v>0</v>
      </c>
      <c r="H26" s="961">
        <f>E26</f>
        <v>0</v>
      </c>
      <c r="I26" s="782">
        <f>ROUND(H26,2)</f>
        <v>0</v>
      </c>
      <c r="J26" s="790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</row>
    <row r="27" spans="1:42" s="58" customFormat="1" ht="25.5" customHeight="1" thickBot="1">
      <c r="A27" s="114" t="str">
        <f>'Avenant Total'!A27</f>
        <v>Sous-total Infrastructures</v>
      </c>
      <c r="B27" s="348">
        <f aca="true" t="shared" si="1" ref="B27:I27">SUM(B25:B26)</f>
        <v>0</v>
      </c>
      <c r="C27" s="384">
        <f t="shared" si="1"/>
        <v>0</v>
      </c>
      <c r="D27" s="197">
        <f t="shared" si="1"/>
        <v>0</v>
      </c>
      <c r="E27" s="202">
        <f t="shared" si="1"/>
        <v>0</v>
      </c>
      <c r="F27" s="202">
        <f t="shared" si="1"/>
        <v>0</v>
      </c>
      <c r="G27" s="218">
        <f t="shared" si="1"/>
        <v>0</v>
      </c>
      <c r="H27" s="202">
        <f t="shared" si="1"/>
        <v>0</v>
      </c>
      <c r="I27" s="202">
        <f t="shared" si="1"/>
        <v>0</v>
      </c>
      <c r="J27" s="821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</row>
    <row r="28" spans="1:42" s="64" customFormat="1" ht="25.5" customHeight="1" thickBot="1">
      <c r="A28" s="525" t="str">
        <f>'Avenant Total'!A28</f>
        <v>4. Equipement et fournitures</v>
      </c>
      <c r="B28" s="707"/>
      <c r="C28" s="707"/>
      <c r="D28" s="708"/>
      <c r="E28" s="246"/>
      <c r="F28" s="737"/>
      <c r="G28" s="708"/>
      <c r="H28" s="737"/>
      <c r="I28" s="246"/>
      <c r="J28" s="81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</row>
    <row r="29" spans="1:42" s="58" customFormat="1" ht="27" customHeight="1">
      <c r="A29" s="113" t="str">
        <f>'Avenant Total'!A29</f>
        <v>Matériel informatique et logiciel</v>
      </c>
      <c r="B29" s="350">
        <v>0</v>
      </c>
      <c r="C29" s="355">
        <f>ROUND(B29,2)</f>
        <v>0</v>
      </c>
      <c r="D29" s="404">
        <f>F29-C29</f>
        <v>0</v>
      </c>
      <c r="E29" s="922">
        <f>B29</f>
        <v>0</v>
      </c>
      <c r="F29" s="260">
        <f>ROUND(E29,2)</f>
        <v>0</v>
      </c>
      <c r="G29" s="871">
        <f>I29-F29</f>
        <v>0</v>
      </c>
      <c r="H29" s="940">
        <f>E29</f>
        <v>0</v>
      </c>
      <c r="I29" s="777">
        <f>ROUND(H29,2)</f>
        <v>0</v>
      </c>
      <c r="J29" s="779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:42" s="58" customFormat="1" ht="27" customHeight="1">
      <c r="A30" s="113" t="str">
        <f>'Avenant Total'!A30</f>
        <v>Machines, outils, pièces détachées/matériel</v>
      </c>
      <c r="B30" s="356">
        <v>0</v>
      </c>
      <c r="C30" s="357">
        <f>ROUND(B30,2)</f>
        <v>0</v>
      </c>
      <c r="D30" s="405">
        <f>F30-C30</f>
        <v>0</v>
      </c>
      <c r="E30" s="922">
        <f>B30</f>
        <v>0</v>
      </c>
      <c r="F30" s="260">
        <f>ROUND(E30,2)</f>
        <v>0</v>
      </c>
      <c r="G30" s="407">
        <f>I30-F30</f>
        <v>0</v>
      </c>
      <c r="H30" s="940">
        <f>E30</f>
        <v>0</v>
      </c>
      <c r="I30" s="777">
        <f>ROUND(H30,2)</f>
        <v>0</v>
      </c>
      <c r="J30" s="790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1" spans="1:42" s="58" customFormat="1" ht="27" customHeight="1">
      <c r="A31" s="113" t="str">
        <f>'Avenant Total'!A31</f>
        <v>Location equipement</v>
      </c>
      <c r="B31" s="356">
        <v>0</v>
      </c>
      <c r="C31" s="357">
        <f>ROUND(B31,2)</f>
        <v>0</v>
      </c>
      <c r="D31" s="405">
        <f>F31-C31</f>
        <v>0</v>
      </c>
      <c r="E31" s="922">
        <f>B31</f>
        <v>0</v>
      </c>
      <c r="F31" s="260">
        <f>ROUND(E31,2)</f>
        <v>0</v>
      </c>
      <c r="G31" s="407">
        <f>I31-F31</f>
        <v>0</v>
      </c>
      <c r="H31" s="940">
        <f>E31</f>
        <v>0</v>
      </c>
      <c r="I31" s="777">
        <f>ROUND(H31,2)</f>
        <v>0</v>
      </c>
      <c r="J31" s="790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</row>
    <row r="32" spans="1:42" s="58" customFormat="1" ht="27" customHeight="1">
      <c r="A32" s="113" t="str">
        <f>'Avenant Total'!A32</f>
        <v>Consommables</v>
      </c>
      <c r="B32" s="356">
        <v>0</v>
      </c>
      <c r="C32" s="357">
        <f>ROUND(B32,2)</f>
        <v>0</v>
      </c>
      <c r="D32" s="405">
        <f>F32-C32</f>
        <v>0</v>
      </c>
      <c r="E32" s="922">
        <f>B32</f>
        <v>0</v>
      </c>
      <c r="F32" s="260">
        <f>ROUND(E32,2)</f>
        <v>0</v>
      </c>
      <c r="G32" s="407">
        <f>I32-F32</f>
        <v>0</v>
      </c>
      <c r="H32" s="940">
        <f>E32</f>
        <v>0</v>
      </c>
      <c r="I32" s="777">
        <f>ROUND(H32,2)</f>
        <v>0</v>
      </c>
      <c r="J32" s="790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s="58" customFormat="1" ht="27" customHeight="1" thickBot="1">
      <c r="A33" s="113" t="str">
        <f>'Avenant Total'!A33</f>
        <v>Autre équipement ou fourniture</v>
      </c>
      <c r="B33" s="381">
        <v>0</v>
      </c>
      <c r="C33" s="382">
        <f>ROUND(B33,2)</f>
        <v>0</v>
      </c>
      <c r="D33" s="406">
        <f>F33-C33</f>
        <v>0</v>
      </c>
      <c r="E33" s="278">
        <f>B33</f>
        <v>0</v>
      </c>
      <c r="F33" s="282">
        <f>ROUND(E33,2)</f>
        <v>0</v>
      </c>
      <c r="G33" s="402">
        <f>I33-F33</f>
        <v>0</v>
      </c>
      <c r="H33" s="962">
        <f>E33</f>
        <v>0</v>
      </c>
      <c r="I33" s="810">
        <f>ROUND(H33,2)</f>
        <v>0</v>
      </c>
      <c r="J33" s="779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s="58" customFormat="1" ht="25.5" customHeight="1" thickBot="1">
      <c r="A34" s="114" t="str">
        <f>'Avenant Total'!A34</f>
        <v>Sous-total Equipement et fournitures</v>
      </c>
      <c r="B34" s="385">
        <f aca="true" t="shared" si="2" ref="B34:I34">SUM(B29:B33)</f>
        <v>0</v>
      </c>
      <c r="C34" s="386">
        <f t="shared" si="2"/>
        <v>0</v>
      </c>
      <c r="D34" s="144">
        <f t="shared" si="2"/>
        <v>0</v>
      </c>
      <c r="E34" s="200">
        <f t="shared" si="2"/>
        <v>0</v>
      </c>
      <c r="F34" s="201">
        <f t="shared" si="2"/>
        <v>0</v>
      </c>
      <c r="G34" s="30">
        <f t="shared" si="2"/>
        <v>0</v>
      </c>
      <c r="H34" s="201">
        <f t="shared" si="2"/>
        <v>0</v>
      </c>
      <c r="I34" s="143">
        <f t="shared" si="2"/>
        <v>0</v>
      </c>
      <c r="J34" s="811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s="64" customFormat="1" ht="25.5" customHeight="1" thickBot="1">
      <c r="A35" s="525" t="str">
        <f>'Avenant Total'!A35</f>
        <v>5. Couts des services</v>
      </c>
      <c r="B35" s="707"/>
      <c r="C35" s="707"/>
      <c r="D35" s="708"/>
      <c r="E35" s="246"/>
      <c r="F35" s="737"/>
      <c r="G35" s="708"/>
      <c r="H35" s="737"/>
      <c r="I35" s="246"/>
      <c r="J35" s="81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</row>
    <row r="36" spans="1:42" s="58" customFormat="1" ht="25.5" customHeight="1">
      <c r="A36" s="113" t="str">
        <f>'Avenant Total'!A36</f>
        <v>Experts externes</v>
      </c>
      <c r="B36" s="350">
        <v>0</v>
      </c>
      <c r="C36" s="355">
        <f>ROUND(B36,2)</f>
        <v>0</v>
      </c>
      <c r="D36" s="404">
        <f aca="true" t="shared" si="3" ref="D36:D43">F36-C36</f>
        <v>0</v>
      </c>
      <c r="E36" s="814">
        <f>B36</f>
        <v>0</v>
      </c>
      <c r="F36" s="260">
        <f>ROUND(E36,2)</f>
        <v>0</v>
      </c>
      <c r="G36" s="404">
        <f aca="true" t="shared" si="4" ref="G36:G43">I36-F36</f>
        <v>0</v>
      </c>
      <c r="H36" s="963">
        <f aca="true" t="shared" si="5" ref="H36:H43">E36</f>
        <v>0</v>
      </c>
      <c r="I36" s="777">
        <f>ROUND(H36,2)</f>
        <v>0</v>
      </c>
      <c r="J36" s="779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s="58" customFormat="1" ht="25.5" customHeight="1">
      <c r="A37" s="113" t="str">
        <f>'Avenant Total'!A37</f>
        <v>Publications, études, recherche</v>
      </c>
      <c r="B37" s="356">
        <v>0</v>
      </c>
      <c r="C37" s="357">
        <f>ROUND(B37,2)</f>
        <v>0</v>
      </c>
      <c r="D37" s="407">
        <f t="shared" si="3"/>
        <v>0</v>
      </c>
      <c r="E37" s="922">
        <f aca="true" t="shared" si="6" ref="E37:E42">B37</f>
        <v>0</v>
      </c>
      <c r="F37" s="260">
        <f>ROUND(E37,2)</f>
        <v>0</v>
      </c>
      <c r="G37" s="407">
        <f t="shared" si="4"/>
        <v>0</v>
      </c>
      <c r="H37" s="940">
        <f t="shared" si="5"/>
        <v>0</v>
      </c>
      <c r="I37" s="777">
        <f>ROUND(H37,2)</f>
        <v>0</v>
      </c>
      <c r="J37" s="790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s="58" customFormat="1" ht="25.5" customHeight="1">
      <c r="A38" s="113" t="str">
        <f>'Avenant Total'!A38</f>
        <v>Coûts de la vérification de dépenses</v>
      </c>
      <c r="B38" s="356">
        <v>0</v>
      </c>
      <c r="C38" s="357">
        <f aca="true" t="shared" si="7" ref="C38:C43">ROUND(B38,2)</f>
        <v>0</v>
      </c>
      <c r="D38" s="407">
        <f t="shared" si="3"/>
        <v>0</v>
      </c>
      <c r="E38" s="922">
        <f t="shared" si="6"/>
        <v>0</v>
      </c>
      <c r="F38" s="260">
        <f aca="true" t="shared" si="8" ref="F38:F43">ROUND(E38,2)</f>
        <v>0</v>
      </c>
      <c r="G38" s="407">
        <f t="shared" si="4"/>
        <v>0</v>
      </c>
      <c r="H38" s="940">
        <f t="shared" si="5"/>
        <v>0</v>
      </c>
      <c r="I38" s="777">
        <f aca="true" t="shared" si="9" ref="I38:I43">ROUND(H38,2)</f>
        <v>0</v>
      </c>
      <c r="J38" s="790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 s="58" customFormat="1" ht="25.5" customHeight="1">
      <c r="A39" s="113" t="str">
        <f>'Avenant Total'!A39</f>
        <v>Traduction, interprètes</v>
      </c>
      <c r="B39" s="356">
        <v>0</v>
      </c>
      <c r="C39" s="357">
        <f t="shared" si="7"/>
        <v>0</v>
      </c>
      <c r="D39" s="407">
        <f t="shared" si="3"/>
        <v>0</v>
      </c>
      <c r="E39" s="922">
        <f t="shared" si="6"/>
        <v>0</v>
      </c>
      <c r="F39" s="260">
        <f t="shared" si="8"/>
        <v>0</v>
      </c>
      <c r="G39" s="407">
        <f t="shared" si="4"/>
        <v>0</v>
      </c>
      <c r="H39" s="940">
        <f t="shared" si="5"/>
        <v>0</v>
      </c>
      <c r="I39" s="777">
        <f t="shared" si="9"/>
        <v>0</v>
      </c>
      <c r="J39" s="790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s="58" customFormat="1" ht="32.25" customHeight="1">
      <c r="A40" s="113" t="str">
        <f>'Avenant Total'!A40</f>
        <v>Services financiers éligibles (coûts de la garantie bancaire, etc.)</v>
      </c>
      <c r="B40" s="356">
        <v>0</v>
      </c>
      <c r="C40" s="357">
        <f t="shared" si="7"/>
        <v>0</v>
      </c>
      <c r="D40" s="407">
        <f t="shared" si="3"/>
        <v>0</v>
      </c>
      <c r="E40" s="922">
        <f t="shared" si="6"/>
        <v>0</v>
      </c>
      <c r="F40" s="260">
        <f t="shared" si="8"/>
        <v>0</v>
      </c>
      <c r="G40" s="407">
        <f t="shared" si="4"/>
        <v>0</v>
      </c>
      <c r="H40" s="940">
        <f t="shared" si="5"/>
        <v>0</v>
      </c>
      <c r="I40" s="777">
        <f t="shared" si="9"/>
        <v>0</v>
      </c>
      <c r="J40" s="779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s="58" customFormat="1" ht="25.5" customHeight="1">
      <c r="A41" s="113" t="str">
        <f>'Avenant Total'!A41</f>
        <v>Coûts des conférences/séminaires</v>
      </c>
      <c r="B41" s="356">
        <v>0</v>
      </c>
      <c r="C41" s="357">
        <f t="shared" si="7"/>
        <v>0</v>
      </c>
      <c r="D41" s="407">
        <f t="shared" si="3"/>
        <v>0</v>
      </c>
      <c r="E41" s="922">
        <f>B41</f>
        <v>0</v>
      </c>
      <c r="F41" s="260">
        <f t="shared" si="8"/>
        <v>0</v>
      </c>
      <c r="G41" s="406">
        <f t="shared" si="4"/>
        <v>0</v>
      </c>
      <c r="H41" s="940">
        <f t="shared" si="5"/>
        <v>0</v>
      </c>
      <c r="I41" s="777">
        <f t="shared" si="9"/>
        <v>0</v>
      </c>
      <c r="J41" s="790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s="58" customFormat="1" ht="25.5" customHeight="1">
      <c r="A42" s="113" t="str">
        <f>'Avenant Total'!A42</f>
        <v>Actions de visibilité</v>
      </c>
      <c r="B42" s="356">
        <v>0</v>
      </c>
      <c r="C42" s="357">
        <f t="shared" si="7"/>
        <v>0</v>
      </c>
      <c r="D42" s="407">
        <f t="shared" si="3"/>
        <v>0</v>
      </c>
      <c r="E42" s="922">
        <f t="shared" si="6"/>
        <v>0</v>
      </c>
      <c r="F42" s="260">
        <f t="shared" si="8"/>
        <v>0</v>
      </c>
      <c r="G42" s="407">
        <f t="shared" si="4"/>
        <v>0</v>
      </c>
      <c r="H42" s="940">
        <f t="shared" si="5"/>
        <v>0</v>
      </c>
      <c r="I42" s="777">
        <f t="shared" si="9"/>
        <v>0</v>
      </c>
      <c r="J42" s="790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1:42" s="58" customFormat="1" ht="25.5" customHeight="1" thickBot="1">
      <c r="A43" s="113" t="str">
        <f>'Avenant Total'!A43</f>
        <v>Autre service sous-traité</v>
      </c>
      <c r="B43" s="352">
        <v>0</v>
      </c>
      <c r="C43" s="358">
        <f t="shared" si="7"/>
        <v>0</v>
      </c>
      <c r="D43" s="402">
        <f t="shared" si="3"/>
        <v>0</v>
      </c>
      <c r="E43" s="278">
        <f>B43</f>
        <v>0</v>
      </c>
      <c r="F43" s="282">
        <f t="shared" si="8"/>
        <v>0</v>
      </c>
      <c r="G43" s="402">
        <f t="shared" si="4"/>
        <v>0</v>
      </c>
      <c r="H43" s="962">
        <f t="shared" si="5"/>
        <v>0</v>
      </c>
      <c r="I43" s="810">
        <f t="shared" si="9"/>
        <v>0</v>
      </c>
      <c r="J43" s="779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1:42" s="58" customFormat="1" ht="25.5" customHeight="1" thickBot="1">
      <c r="A44" s="114" t="str">
        <f>'Avenant Total'!A44</f>
        <v>Sous-total Services sous-traités</v>
      </c>
      <c r="B44" s="348">
        <f aca="true" t="shared" si="10" ref="B44:I44">SUM(B36:B43)</f>
        <v>0</v>
      </c>
      <c r="C44" s="387">
        <f t="shared" si="10"/>
        <v>0</v>
      </c>
      <c r="D44" s="198">
        <f t="shared" si="10"/>
        <v>0</v>
      </c>
      <c r="E44" s="142">
        <f t="shared" si="10"/>
        <v>0</v>
      </c>
      <c r="F44" s="143">
        <f t="shared" si="10"/>
        <v>0</v>
      </c>
      <c r="G44" s="198">
        <f t="shared" si="10"/>
        <v>0</v>
      </c>
      <c r="H44" s="142">
        <f t="shared" si="10"/>
        <v>0</v>
      </c>
      <c r="I44" s="143">
        <f t="shared" si="10"/>
        <v>0</v>
      </c>
      <c r="J44" s="811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 s="64" customFormat="1" ht="25.5" customHeight="1" thickBot="1">
      <c r="A45" s="525" t="str">
        <f>'Avenant Total'!A45</f>
        <v>6. Autres couts</v>
      </c>
      <c r="B45" s="707"/>
      <c r="C45" s="707"/>
      <c r="D45" s="708"/>
      <c r="E45" s="246"/>
      <c r="F45" s="737"/>
      <c r="G45" s="708"/>
      <c r="H45" s="737"/>
      <c r="I45" s="246"/>
      <c r="J45" s="81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:42" s="58" customFormat="1" ht="25.5" customHeight="1">
      <c r="A46" s="113" t="str">
        <f>'Avenant Total'!A46</f>
        <v>Subvention en cascade</v>
      </c>
      <c r="B46" s="363">
        <v>0</v>
      </c>
      <c r="C46" s="364">
        <f>ROUND(B46,2)</f>
        <v>0</v>
      </c>
      <c r="D46" s="404">
        <f>F46-C46</f>
        <v>0</v>
      </c>
      <c r="E46" s="278">
        <f>B46</f>
        <v>0</v>
      </c>
      <c r="F46" s="260">
        <f>ROUND(E46,2)</f>
        <v>0</v>
      </c>
      <c r="G46" s="404">
        <f>I46-F46</f>
        <v>0</v>
      </c>
      <c r="H46" s="962">
        <f>E46</f>
        <v>0</v>
      </c>
      <c r="I46" s="810">
        <f>ROUND(H46,2)</f>
        <v>0</v>
      </c>
      <c r="J46" s="790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 s="58" customFormat="1" ht="25.5" customHeight="1" thickBot="1">
      <c r="A47" s="113" t="str">
        <f>'Avenant Total'!A47</f>
        <v>Autres couts</v>
      </c>
      <c r="B47" s="352">
        <v>0</v>
      </c>
      <c r="C47" s="358">
        <f>ROUND(B47,2)</f>
        <v>0</v>
      </c>
      <c r="D47" s="402">
        <f>F47-C47</f>
        <v>0</v>
      </c>
      <c r="E47" s="278">
        <f>B47</f>
        <v>0</v>
      </c>
      <c r="F47" s="282">
        <f>ROUND(E47,2)</f>
        <v>0</v>
      </c>
      <c r="G47" s="402">
        <f>I47-F47</f>
        <v>0</v>
      </c>
      <c r="H47" s="962">
        <f>E47</f>
        <v>0</v>
      </c>
      <c r="I47" s="810">
        <f>ROUND(H47,2)</f>
        <v>0</v>
      </c>
      <c r="J47" s="790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1:42" s="58" customFormat="1" ht="25.5" customHeight="1" thickBot="1">
      <c r="A48" s="114" t="s">
        <v>10</v>
      </c>
      <c r="B48" s="348">
        <f aca="true" t="shared" si="11" ref="B48:I48">SUM(B46:B47)</f>
        <v>0</v>
      </c>
      <c r="C48" s="387">
        <f t="shared" si="11"/>
        <v>0</v>
      </c>
      <c r="D48" s="198">
        <f t="shared" si="11"/>
        <v>0</v>
      </c>
      <c r="E48" s="142">
        <f t="shared" si="11"/>
        <v>0</v>
      </c>
      <c r="F48" s="143">
        <f t="shared" si="11"/>
        <v>0</v>
      </c>
      <c r="G48" s="198">
        <f t="shared" si="11"/>
        <v>0</v>
      </c>
      <c r="H48" s="142">
        <f t="shared" si="11"/>
        <v>0</v>
      </c>
      <c r="I48" s="143">
        <f t="shared" si="11"/>
        <v>0</v>
      </c>
      <c r="J48" s="797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1:63" ht="25.5" customHeight="1">
      <c r="A49" s="117" t="s">
        <v>90</v>
      </c>
      <c r="B49" s="388">
        <f>B48+B44+B34+B27+B23+B18</f>
        <v>0</v>
      </c>
      <c r="C49" s="964">
        <f>C48+C44+C34+C27+C23+C18</f>
        <v>0</v>
      </c>
      <c r="D49" s="199">
        <f>F49-C49</f>
        <v>0</v>
      </c>
      <c r="E49" s="965"/>
      <c r="F49" s="966">
        <f>F48+F44+F34+F27+F23+F18</f>
        <v>0</v>
      </c>
      <c r="G49" s="967">
        <f>I49-F49</f>
        <v>0</v>
      </c>
      <c r="H49" s="968"/>
      <c r="I49" s="969">
        <f>I48+I44+I34+I27+I23+I18</f>
        <v>0</v>
      </c>
      <c r="J49" s="970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spans="1:63" ht="25.5" customHeight="1" thickBot="1">
      <c r="A50" s="118" t="s">
        <v>91</v>
      </c>
      <c r="B50" s="389"/>
      <c r="C50" s="389"/>
      <c r="D50" s="119"/>
      <c r="E50" s="933" t="e">
        <f>+F50/(F49-F27)</f>
        <v>#DIV/0!</v>
      </c>
      <c r="F50" s="971"/>
      <c r="G50" s="752"/>
      <c r="H50" s="972" t="e">
        <f>+I50/(I49-I27)</f>
        <v>#DIV/0!</v>
      </c>
      <c r="I50" s="973"/>
      <c r="J50" s="1153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</row>
    <row r="51" spans="1:63" ht="25.5" customHeight="1" thickBot="1">
      <c r="A51" s="120" t="s">
        <v>92</v>
      </c>
      <c r="B51" s="390">
        <f>SUM(B49:B50)</f>
        <v>0</v>
      </c>
      <c r="C51" s="391">
        <f>SUM(C49:C50)</f>
        <v>0</v>
      </c>
      <c r="D51" s="38">
        <f>F51-C51</f>
        <v>0</v>
      </c>
      <c r="E51" s="974"/>
      <c r="F51" s="975">
        <f>F49+F50</f>
        <v>0</v>
      </c>
      <c r="G51" s="38">
        <f>I51-F51</f>
        <v>0</v>
      </c>
      <c r="H51" s="976"/>
      <c r="I51" s="977">
        <f>I49+I50</f>
        <v>0</v>
      </c>
      <c r="J51" s="1154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</row>
    <row r="52" spans="1:42" s="58" customFormat="1" ht="12.75">
      <c r="A52" s="761"/>
      <c r="B52" s="930" t="e">
        <f>+C50/(C49-C27)</f>
        <v>#DIV/0!</v>
      </c>
      <c r="C52" s="656"/>
      <c r="D52" s="763"/>
      <c r="E52" s="763"/>
      <c r="F52" s="763"/>
      <c r="G52" s="763"/>
      <c r="H52" s="656"/>
      <c r="I52" s="656"/>
      <c r="J52" s="560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</row>
    <row r="53" spans="1:42" s="58" customFormat="1" ht="12.75">
      <c r="A53" s="761"/>
      <c r="B53" s="656"/>
      <c r="C53" s="656"/>
      <c r="D53" s="656"/>
      <c r="E53" s="763"/>
      <c r="F53" s="763"/>
      <c r="G53" s="763"/>
      <c r="H53" s="656"/>
      <c r="I53" s="656"/>
      <c r="J53" s="560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</row>
    <row r="54" spans="1:42" s="58" customFormat="1" ht="12.75">
      <c r="A54" s="761"/>
      <c r="B54" s="656"/>
      <c r="C54" s="656"/>
      <c r="D54" s="763"/>
      <c r="E54" s="763"/>
      <c r="F54" s="763"/>
      <c r="G54" s="763"/>
      <c r="H54" s="656"/>
      <c r="I54" s="656"/>
      <c r="J54" s="560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</row>
    <row r="55" spans="1:42" s="58" customFormat="1" ht="12.75">
      <c r="A55" s="761"/>
      <c r="B55" s="656"/>
      <c r="C55" s="931"/>
      <c r="D55" s="763"/>
      <c r="E55" s="763"/>
      <c r="F55" s="763"/>
      <c r="G55" s="763"/>
      <c r="H55" s="656"/>
      <c r="I55" s="656"/>
      <c r="J55" s="560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</row>
    <row r="56" spans="1:42" s="58" customFormat="1" ht="12.75">
      <c r="A56" s="761"/>
      <c r="B56" s="656"/>
      <c r="C56" s="656"/>
      <c r="D56" s="763"/>
      <c r="E56" s="763"/>
      <c r="F56" s="763"/>
      <c r="G56" s="763"/>
      <c r="H56" s="656"/>
      <c r="I56" s="656"/>
      <c r="J56" s="560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</row>
    <row r="57" spans="1:42" s="58" customFormat="1" ht="12.75">
      <c r="A57" s="761"/>
      <c r="B57" s="656"/>
      <c r="C57" s="656"/>
      <c r="D57" s="763"/>
      <c r="E57" s="763"/>
      <c r="F57" s="763"/>
      <c r="G57" s="763"/>
      <c r="H57" s="656"/>
      <c r="I57" s="656"/>
      <c r="J57" s="560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</row>
    <row r="58" spans="1:42" s="58" customFormat="1" ht="12.75">
      <c r="A58" s="761"/>
      <c r="B58" s="656"/>
      <c r="C58" s="656"/>
      <c r="D58" s="763"/>
      <c r="E58" s="763"/>
      <c r="F58" s="763"/>
      <c r="G58" s="763"/>
      <c r="H58" s="656"/>
      <c r="I58" s="656"/>
      <c r="J58" s="560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1:42" s="58" customFormat="1" ht="12.75">
      <c r="A59" s="761"/>
      <c r="B59" s="656"/>
      <c r="C59" s="656"/>
      <c r="D59" s="763"/>
      <c r="E59" s="763"/>
      <c r="F59" s="763"/>
      <c r="G59" s="763"/>
      <c r="H59" s="656"/>
      <c r="I59" s="656"/>
      <c r="J59" s="560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s="58" customFormat="1" ht="12.75">
      <c r="A60" s="761"/>
      <c r="B60" s="656"/>
      <c r="C60" s="656"/>
      <c r="D60" s="763"/>
      <c r="E60" s="763"/>
      <c r="F60" s="763"/>
      <c r="G60" s="763"/>
      <c r="H60" s="656"/>
      <c r="I60" s="656"/>
      <c r="J60" s="560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s="58" customFormat="1" ht="12.75">
      <c r="A61" s="761"/>
      <c r="B61" s="656"/>
      <c r="C61" s="656"/>
      <c r="D61" s="763"/>
      <c r="E61" s="763"/>
      <c r="F61" s="763"/>
      <c r="G61" s="763"/>
      <c r="H61" s="656"/>
      <c r="I61" s="656"/>
      <c r="J61" s="560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</row>
    <row r="62" spans="1:42" s="58" customFormat="1" ht="12.75">
      <c r="A62" s="761"/>
      <c r="B62" s="656"/>
      <c r="C62" s="656"/>
      <c r="D62" s="763"/>
      <c r="E62" s="763"/>
      <c r="F62" s="763"/>
      <c r="G62" s="763"/>
      <c r="H62" s="656"/>
      <c r="I62" s="656"/>
      <c r="J62" s="560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</row>
    <row r="63" spans="1:42" s="58" customFormat="1" ht="12.75">
      <c r="A63" s="761"/>
      <c r="B63" s="656"/>
      <c r="C63" s="656"/>
      <c r="D63" s="763"/>
      <c r="E63" s="763"/>
      <c r="F63" s="763"/>
      <c r="G63" s="763"/>
      <c r="H63" s="656"/>
      <c r="I63" s="656"/>
      <c r="J63" s="932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</row>
    <row r="64" spans="1:42" s="58" customFormat="1" ht="12.75">
      <c r="A64" s="761"/>
      <c r="B64" s="656"/>
      <c r="C64" s="656"/>
      <c r="D64" s="763"/>
      <c r="E64" s="763"/>
      <c r="F64" s="763"/>
      <c r="G64" s="763"/>
      <c r="H64" s="656"/>
      <c r="I64" s="656"/>
      <c r="J64" s="560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1:42" s="58" customFormat="1" ht="12.75">
      <c r="A65" s="761"/>
      <c r="B65" s="656"/>
      <c r="C65" s="656"/>
      <c r="D65" s="763"/>
      <c r="E65" s="763"/>
      <c r="F65" s="763"/>
      <c r="G65" s="763"/>
      <c r="H65" s="656"/>
      <c r="I65" s="656"/>
      <c r="J65" s="560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</row>
    <row r="66" spans="1:42" s="58" customFormat="1" ht="12.75">
      <c r="A66" s="761"/>
      <c r="B66" s="656"/>
      <c r="C66" s="656"/>
      <c r="D66" s="763"/>
      <c r="E66" s="763"/>
      <c r="F66" s="763"/>
      <c r="G66" s="763"/>
      <c r="H66" s="656"/>
      <c r="I66" s="656"/>
      <c r="J66" s="560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1:42" s="58" customFormat="1" ht="12.75">
      <c r="A67" s="761"/>
      <c r="B67" s="656"/>
      <c r="C67" s="656"/>
      <c r="D67" s="763"/>
      <c r="E67" s="763"/>
      <c r="F67" s="763"/>
      <c r="G67" s="763"/>
      <c r="H67" s="656"/>
      <c r="I67" s="656"/>
      <c r="J67" s="560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</row>
    <row r="68" spans="1:42" s="58" customFormat="1" ht="12.75">
      <c r="A68" s="761"/>
      <c r="B68" s="656"/>
      <c r="C68" s="656"/>
      <c r="D68" s="763"/>
      <c r="E68" s="763"/>
      <c r="F68" s="763"/>
      <c r="G68" s="763"/>
      <c r="H68" s="656"/>
      <c r="I68" s="656"/>
      <c r="J68" s="560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</row>
    <row r="69" spans="1:42" s="58" customFormat="1" ht="12.75">
      <c r="A69" s="761"/>
      <c r="B69" s="656"/>
      <c r="C69" s="656"/>
      <c r="D69" s="763"/>
      <c r="E69" s="763"/>
      <c r="F69" s="763"/>
      <c r="G69" s="763"/>
      <c r="H69" s="656"/>
      <c r="I69" s="656"/>
      <c r="J69" s="560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</row>
    <row r="70" spans="1:42" s="58" customFormat="1" ht="12.75">
      <c r="A70" s="761"/>
      <c r="B70" s="656"/>
      <c r="C70" s="656"/>
      <c r="D70" s="763"/>
      <c r="E70" s="763"/>
      <c r="F70" s="763"/>
      <c r="G70" s="763"/>
      <c r="H70" s="656"/>
      <c r="I70" s="656"/>
      <c r="J70" s="560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</row>
    <row r="71" spans="1:42" s="58" customFormat="1" ht="12.75">
      <c r="A71" s="761"/>
      <c r="B71" s="656"/>
      <c r="C71" s="656"/>
      <c r="D71" s="763"/>
      <c r="E71" s="763"/>
      <c r="F71" s="763"/>
      <c r="G71" s="763"/>
      <c r="H71" s="656"/>
      <c r="I71" s="656"/>
      <c r="J71" s="560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</row>
    <row r="72" spans="1:42" s="58" customFormat="1" ht="12.75">
      <c r="A72" s="761"/>
      <c r="B72" s="656"/>
      <c r="C72" s="656"/>
      <c r="D72" s="763"/>
      <c r="E72" s="763"/>
      <c r="F72" s="763"/>
      <c r="G72" s="763"/>
      <c r="H72" s="656"/>
      <c r="I72" s="656"/>
      <c r="J72" s="560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</row>
    <row r="73" spans="1:42" s="58" customFormat="1" ht="12.75">
      <c r="A73" s="761"/>
      <c r="B73" s="656"/>
      <c r="C73" s="656"/>
      <c r="D73" s="763"/>
      <c r="E73" s="763"/>
      <c r="F73" s="763"/>
      <c r="G73" s="763"/>
      <c r="H73" s="656"/>
      <c r="I73" s="656"/>
      <c r="J73" s="560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</row>
    <row r="74" spans="1:42" s="58" customFormat="1" ht="12.75">
      <c r="A74" s="761"/>
      <c r="B74" s="656"/>
      <c r="C74" s="656"/>
      <c r="D74" s="763"/>
      <c r="E74" s="763"/>
      <c r="F74" s="763"/>
      <c r="G74" s="763"/>
      <c r="H74" s="656"/>
      <c r="I74" s="656"/>
      <c r="J74" s="560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</row>
    <row r="75" spans="1:42" s="58" customFormat="1" ht="12.75">
      <c r="A75" s="761"/>
      <c r="B75" s="656"/>
      <c r="C75" s="656"/>
      <c r="D75" s="763"/>
      <c r="E75" s="763"/>
      <c r="F75" s="763"/>
      <c r="G75" s="763"/>
      <c r="H75" s="656"/>
      <c r="I75" s="656"/>
      <c r="J75" s="560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</row>
    <row r="76" spans="1:42" s="58" customFormat="1" ht="12.75">
      <c r="A76" s="761"/>
      <c r="B76" s="656"/>
      <c r="C76" s="656"/>
      <c r="D76" s="763"/>
      <c r="E76" s="763"/>
      <c r="F76" s="763"/>
      <c r="G76" s="763"/>
      <c r="H76" s="656"/>
      <c r="I76" s="656"/>
      <c r="J76" s="560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</row>
    <row r="77" spans="1:42" s="58" customFormat="1" ht="12.75">
      <c r="A77" s="761"/>
      <c r="B77" s="656"/>
      <c r="C77" s="656"/>
      <c r="D77" s="763"/>
      <c r="E77" s="763"/>
      <c r="F77" s="763"/>
      <c r="G77" s="763"/>
      <c r="H77" s="656"/>
      <c r="I77" s="656"/>
      <c r="J77" s="560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</row>
    <row r="78" spans="1:42" s="58" customFormat="1" ht="12.75">
      <c r="A78" s="761"/>
      <c r="B78" s="656"/>
      <c r="C78" s="656"/>
      <c r="D78" s="763"/>
      <c r="E78" s="763"/>
      <c r="F78" s="763"/>
      <c r="G78" s="763"/>
      <c r="H78" s="656"/>
      <c r="I78" s="656"/>
      <c r="J78" s="560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</row>
    <row r="79" spans="1:42" s="58" customFormat="1" ht="12.75">
      <c r="A79" s="761"/>
      <c r="B79" s="656"/>
      <c r="C79" s="656"/>
      <c r="D79" s="763"/>
      <c r="E79" s="763"/>
      <c r="F79" s="763"/>
      <c r="G79" s="763"/>
      <c r="H79" s="656"/>
      <c r="I79" s="656"/>
      <c r="J79" s="560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</row>
    <row r="80" spans="1:42" s="58" customFormat="1" ht="12.75">
      <c r="A80" s="761"/>
      <c r="B80" s="656"/>
      <c r="C80" s="656"/>
      <c r="D80" s="763"/>
      <c r="E80" s="763"/>
      <c r="F80" s="763"/>
      <c r="G80" s="763"/>
      <c r="H80" s="656"/>
      <c r="I80" s="656"/>
      <c r="J80" s="560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</row>
    <row r="81" spans="1:42" s="58" customFormat="1" ht="12.75">
      <c r="A81" s="761"/>
      <c r="B81" s="656"/>
      <c r="C81" s="656"/>
      <c r="D81" s="763"/>
      <c r="E81" s="763"/>
      <c r="F81" s="763"/>
      <c r="G81" s="763"/>
      <c r="H81" s="656"/>
      <c r="I81" s="656"/>
      <c r="J81" s="560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</row>
    <row r="82" spans="1:42" s="58" customFormat="1" ht="12.75">
      <c r="A82" s="761"/>
      <c r="B82" s="656"/>
      <c r="C82" s="656"/>
      <c r="D82" s="763"/>
      <c r="E82" s="763"/>
      <c r="F82" s="763"/>
      <c r="G82" s="763"/>
      <c r="H82" s="656"/>
      <c r="I82" s="656"/>
      <c r="J82" s="560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</row>
    <row r="83" spans="1:42" s="58" customFormat="1" ht="12.75">
      <c r="A83" s="761"/>
      <c r="B83" s="656"/>
      <c r="C83" s="656"/>
      <c r="D83" s="763"/>
      <c r="E83" s="763"/>
      <c r="F83" s="763"/>
      <c r="G83" s="763"/>
      <c r="H83" s="656"/>
      <c r="I83" s="656"/>
      <c r="J83" s="560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</row>
    <row r="84" spans="1:42" s="58" customFormat="1" ht="12.75">
      <c r="A84" s="761"/>
      <c r="B84" s="656"/>
      <c r="C84" s="656"/>
      <c r="D84" s="763"/>
      <c r="E84" s="763"/>
      <c r="F84" s="763"/>
      <c r="G84" s="763"/>
      <c r="H84" s="656"/>
      <c r="I84" s="656"/>
      <c r="J84" s="560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</row>
    <row r="85" spans="1:42" s="58" customFormat="1" ht="12.75">
      <c r="A85" s="761"/>
      <c r="B85" s="656"/>
      <c r="C85" s="656"/>
      <c r="D85" s="763"/>
      <c r="E85" s="763"/>
      <c r="F85" s="763"/>
      <c r="G85" s="763"/>
      <c r="H85" s="656"/>
      <c r="I85" s="656"/>
      <c r="J85" s="560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</row>
    <row r="86" spans="1:42" s="58" customFormat="1" ht="12.75">
      <c r="A86" s="761"/>
      <c r="B86" s="656"/>
      <c r="C86" s="656"/>
      <c r="D86" s="763"/>
      <c r="E86" s="763"/>
      <c r="F86" s="763"/>
      <c r="G86" s="763"/>
      <c r="H86" s="656"/>
      <c r="I86" s="656"/>
      <c r="J86" s="560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</row>
    <row r="87" spans="1:42" s="58" customFormat="1" ht="12.75">
      <c r="A87" s="761"/>
      <c r="B87" s="656"/>
      <c r="C87" s="656"/>
      <c r="D87" s="763"/>
      <c r="E87" s="763"/>
      <c r="F87" s="763"/>
      <c r="G87" s="763"/>
      <c r="H87" s="656"/>
      <c r="I87" s="656"/>
      <c r="J87" s="560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</row>
    <row r="88" spans="1:42" s="58" customFormat="1" ht="12.75">
      <c r="A88" s="761"/>
      <c r="B88" s="656"/>
      <c r="C88" s="656"/>
      <c r="D88" s="763"/>
      <c r="E88" s="763"/>
      <c r="F88" s="763"/>
      <c r="G88" s="763"/>
      <c r="H88" s="656"/>
      <c r="I88" s="656"/>
      <c r="J88" s="560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1:42" s="58" customFormat="1" ht="12.75">
      <c r="A89" s="761"/>
      <c r="B89" s="656"/>
      <c r="C89" s="656"/>
      <c r="D89" s="763"/>
      <c r="E89" s="763"/>
      <c r="F89" s="763"/>
      <c r="G89" s="763"/>
      <c r="H89" s="656"/>
      <c r="I89" s="656"/>
      <c r="J89" s="560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1:42" s="58" customFormat="1" ht="12.75">
      <c r="A90" s="761"/>
      <c r="B90" s="656"/>
      <c r="C90" s="656"/>
      <c r="D90" s="763"/>
      <c r="E90" s="763"/>
      <c r="F90" s="763"/>
      <c r="G90" s="763"/>
      <c r="H90" s="656"/>
      <c r="I90" s="656"/>
      <c r="J90" s="560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1:42" s="58" customFormat="1" ht="12.75">
      <c r="A91" s="761"/>
      <c r="B91" s="656"/>
      <c r="C91" s="656"/>
      <c r="D91" s="763"/>
      <c r="E91" s="763"/>
      <c r="F91" s="763"/>
      <c r="G91" s="763"/>
      <c r="H91" s="656"/>
      <c r="I91" s="656"/>
      <c r="J91" s="560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</row>
    <row r="92" spans="1:42" s="58" customFormat="1" ht="12.75">
      <c r="A92" s="761"/>
      <c r="B92" s="656"/>
      <c r="C92" s="656"/>
      <c r="D92" s="763"/>
      <c r="E92" s="763"/>
      <c r="F92" s="763"/>
      <c r="G92" s="763"/>
      <c r="H92" s="656"/>
      <c r="I92" s="656"/>
      <c r="J92" s="560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1:42" s="58" customFormat="1" ht="12.75">
      <c r="A93" s="761"/>
      <c r="B93" s="656"/>
      <c r="C93" s="656"/>
      <c r="D93" s="763"/>
      <c r="E93" s="763"/>
      <c r="F93" s="763"/>
      <c r="G93" s="763"/>
      <c r="H93" s="656"/>
      <c r="I93" s="656"/>
      <c r="J93" s="560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</row>
    <row r="94" spans="1:42" s="58" customFormat="1" ht="12.75">
      <c r="A94" s="761"/>
      <c r="B94" s="656"/>
      <c r="C94" s="656"/>
      <c r="D94" s="763"/>
      <c r="E94" s="763"/>
      <c r="F94" s="763"/>
      <c r="G94" s="763"/>
      <c r="H94" s="656"/>
      <c r="I94" s="656"/>
      <c r="J94" s="560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</row>
    <row r="95" spans="1:42" s="58" customFormat="1" ht="12.75">
      <c r="A95" s="761"/>
      <c r="B95" s="656"/>
      <c r="C95" s="656"/>
      <c r="D95" s="763"/>
      <c r="E95" s="763"/>
      <c r="F95" s="763"/>
      <c r="G95" s="763"/>
      <c r="H95" s="656"/>
      <c r="I95" s="656"/>
      <c r="J95" s="560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</row>
    <row r="96" spans="1:42" s="58" customFormat="1" ht="12.75">
      <c r="A96" s="761"/>
      <c r="B96" s="656"/>
      <c r="C96" s="656"/>
      <c r="D96" s="763"/>
      <c r="E96" s="763"/>
      <c r="F96" s="763"/>
      <c r="G96" s="763"/>
      <c r="H96" s="656"/>
      <c r="I96" s="656"/>
      <c r="J96" s="560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</row>
    <row r="97" spans="1:42" s="58" customFormat="1" ht="12.75">
      <c r="A97" s="761"/>
      <c r="B97" s="656"/>
      <c r="C97" s="656"/>
      <c r="D97" s="763"/>
      <c r="E97" s="763"/>
      <c r="F97" s="763"/>
      <c r="G97" s="763"/>
      <c r="H97" s="656"/>
      <c r="I97" s="656"/>
      <c r="J97" s="560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</row>
    <row r="98" spans="1:42" s="58" customFormat="1" ht="12.75">
      <c r="A98" s="761"/>
      <c r="B98" s="656"/>
      <c r="C98" s="656"/>
      <c r="D98" s="763"/>
      <c r="E98" s="763"/>
      <c r="F98" s="763"/>
      <c r="G98" s="763"/>
      <c r="H98" s="656"/>
      <c r="I98" s="656"/>
      <c r="J98" s="560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</row>
    <row r="99" spans="1:42" s="58" customFormat="1" ht="12.75">
      <c r="A99" s="761"/>
      <c r="B99" s="656"/>
      <c r="C99" s="656"/>
      <c r="D99" s="763"/>
      <c r="E99" s="763"/>
      <c r="F99" s="763"/>
      <c r="G99" s="763"/>
      <c r="H99" s="656"/>
      <c r="I99" s="656"/>
      <c r="J99" s="560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</row>
    <row r="100" spans="1:42" s="58" customFormat="1" ht="12.75">
      <c r="A100" s="761"/>
      <c r="B100" s="656"/>
      <c r="C100" s="656"/>
      <c r="D100" s="763"/>
      <c r="E100" s="763"/>
      <c r="F100" s="763"/>
      <c r="G100" s="763"/>
      <c r="H100" s="656"/>
      <c r="I100" s="656"/>
      <c r="J100" s="560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</row>
    <row r="101" spans="1:42" s="58" customFormat="1" ht="12.75">
      <c r="A101" s="78"/>
      <c r="B101" s="45"/>
      <c r="C101" s="45"/>
      <c r="D101" s="79"/>
      <c r="E101" s="79"/>
      <c r="F101" s="79"/>
      <c r="G101" s="79"/>
      <c r="H101" s="45"/>
      <c r="I101" s="45"/>
      <c r="J101" s="44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</row>
    <row r="102" spans="1:42" s="58" customFormat="1" ht="12.75">
      <c r="A102" s="78"/>
      <c r="B102" s="45"/>
      <c r="C102" s="45"/>
      <c r="D102" s="79"/>
      <c r="E102" s="79"/>
      <c r="F102" s="79"/>
      <c r="G102" s="79"/>
      <c r="H102" s="45"/>
      <c r="I102" s="45"/>
      <c r="J102" s="44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</row>
    <row r="103" spans="1:42" s="58" customFormat="1" ht="12.75">
      <c r="A103" s="78"/>
      <c r="B103" s="45"/>
      <c r="C103" s="45"/>
      <c r="D103" s="79"/>
      <c r="E103" s="79"/>
      <c r="F103" s="79"/>
      <c r="G103" s="79"/>
      <c r="H103" s="45"/>
      <c r="I103" s="45"/>
      <c r="J103" s="44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</row>
    <row r="104" spans="1:42" s="58" customFormat="1" ht="12.75">
      <c r="A104" s="78"/>
      <c r="B104" s="45"/>
      <c r="C104" s="45"/>
      <c r="D104" s="79"/>
      <c r="E104" s="79"/>
      <c r="F104" s="79"/>
      <c r="G104" s="79"/>
      <c r="H104" s="45"/>
      <c r="I104" s="45"/>
      <c r="J104" s="44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</row>
    <row r="105" spans="1:42" s="58" customFormat="1" ht="12.75">
      <c r="A105" s="78"/>
      <c r="B105" s="45"/>
      <c r="C105" s="45"/>
      <c r="D105" s="79"/>
      <c r="E105" s="79"/>
      <c r="F105" s="79"/>
      <c r="G105" s="79"/>
      <c r="H105" s="45"/>
      <c r="I105" s="45"/>
      <c r="J105" s="44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</row>
    <row r="106" spans="1:42" s="58" customFormat="1" ht="12.75">
      <c r="A106" s="78"/>
      <c r="B106" s="45"/>
      <c r="C106" s="45"/>
      <c r="D106" s="79"/>
      <c r="E106" s="79"/>
      <c r="F106" s="79"/>
      <c r="G106" s="79"/>
      <c r="H106" s="45"/>
      <c r="I106" s="45"/>
      <c r="J106" s="44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</row>
    <row r="107" spans="1:42" s="58" customFormat="1" ht="12.75">
      <c r="A107" s="78"/>
      <c r="B107" s="45"/>
      <c r="C107" s="45"/>
      <c r="D107" s="79"/>
      <c r="E107" s="79"/>
      <c r="F107" s="79"/>
      <c r="G107" s="79"/>
      <c r="H107" s="45"/>
      <c r="I107" s="45"/>
      <c r="J107" s="44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</row>
    <row r="108" spans="1:42" s="58" customFormat="1" ht="12.75">
      <c r="A108" s="78"/>
      <c r="B108" s="45"/>
      <c r="C108" s="45"/>
      <c r="D108" s="79"/>
      <c r="E108" s="79"/>
      <c r="F108" s="79"/>
      <c r="G108" s="79"/>
      <c r="H108" s="45"/>
      <c r="I108" s="45"/>
      <c r="J108" s="44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</row>
    <row r="109" spans="1:42" s="58" customFormat="1" ht="12.75">
      <c r="A109" s="78"/>
      <c r="B109" s="45"/>
      <c r="C109" s="45"/>
      <c r="D109" s="79"/>
      <c r="E109" s="79"/>
      <c r="F109" s="79"/>
      <c r="G109" s="79"/>
      <c r="H109" s="45"/>
      <c r="I109" s="45"/>
      <c r="J109" s="44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</row>
    <row r="110" spans="1:42" s="58" customFormat="1" ht="12.75">
      <c r="A110" s="78"/>
      <c r="B110" s="45"/>
      <c r="C110" s="45"/>
      <c r="D110" s="79"/>
      <c r="E110" s="79"/>
      <c r="F110" s="79"/>
      <c r="G110" s="79"/>
      <c r="H110" s="45"/>
      <c r="I110" s="45"/>
      <c r="J110" s="44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</row>
    <row r="111" spans="1:42" s="58" customFormat="1" ht="12.75">
      <c r="A111" s="78"/>
      <c r="B111" s="45"/>
      <c r="C111" s="45"/>
      <c r="D111" s="79"/>
      <c r="E111" s="79"/>
      <c r="F111" s="79"/>
      <c r="G111" s="79"/>
      <c r="H111" s="45"/>
      <c r="I111" s="45"/>
      <c r="J111" s="44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</row>
    <row r="112" spans="1:42" s="58" customFormat="1" ht="12.75">
      <c r="A112" s="78"/>
      <c r="B112" s="45"/>
      <c r="C112" s="45"/>
      <c r="D112" s="79"/>
      <c r="E112" s="79"/>
      <c r="F112" s="79"/>
      <c r="G112" s="79"/>
      <c r="H112" s="45"/>
      <c r="I112" s="45"/>
      <c r="J112" s="44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</row>
    <row r="113" spans="1:42" s="58" customFormat="1" ht="12.75">
      <c r="A113" s="78"/>
      <c r="B113" s="45"/>
      <c r="C113" s="45"/>
      <c r="D113" s="79"/>
      <c r="E113" s="79"/>
      <c r="F113" s="79"/>
      <c r="G113" s="79"/>
      <c r="H113" s="45"/>
      <c r="I113" s="45"/>
      <c r="J113" s="44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</row>
    <row r="114" spans="1:42" s="58" customFormat="1" ht="12.75">
      <c r="A114" s="78"/>
      <c r="B114" s="45"/>
      <c r="C114" s="45"/>
      <c r="D114" s="79"/>
      <c r="E114" s="79"/>
      <c r="F114" s="79"/>
      <c r="G114" s="79"/>
      <c r="H114" s="45"/>
      <c r="I114" s="45"/>
      <c r="J114" s="44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</row>
    <row r="115" spans="1:42" s="58" customFormat="1" ht="12.75">
      <c r="A115" s="78"/>
      <c r="B115" s="45"/>
      <c r="C115" s="45"/>
      <c r="D115" s="79"/>
      <c r="E115" s="79"/>
      <c r="F115" s="79"/>
      <c r="G115" s="79"/>
      <c r="H115" s="45"/>
      <c r="I115" s="45"/>
      <c r="J115" s="44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</row>
    <row r="116" spans="1:42" s="58" customFormat="1" ht="12.75">
      <c r="A116" s="78"/>
      <c r="B116" s="45"/>
      <c r="C116" s="45"/>
      <c r="D116" s="79"/>
      <c r="E116" s="79"/>
      <c r="F116" s="79"/>
      <c r="G116" s="79"/>
      <c r="H116" s="45"/>
      <c r="I116" s="45"/>
      <c r="J116" s="44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</row>
    <row r="117" spans="1:42" s="58" customFormat="1" ht="12.75">
      <c r="A117" s="78"/>
      <c r="B117" s="45"/>
      <c r="C117" s="45"/>
      <c r="D117" s="79"/>
      <c r="E117" s="79"/>
      <c r="F117" s="79"/>
      <c r="G117" s="79"/>
      <c r="H117" s="45"/>
      <c r="I117" s="45"/>
      <c r="J117" s="44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</row>
    <row r="118" spans="1:42" s="58" customFormat="1" ht="12.75">
      <c r="A118" s="78"/>
      <c r="B118" s="45"/>
      <c r="C118" s="45"/>
      <c r="D118" s="79"/>
      <c r="E118" s="79"/>
      <c r="F118" s="79"/>
      <c r="G118" s="79"/>
      <c r="H118" s="45"/>
      <c r="I118" s="45"/>
      <c r="J118" s="44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</row>
    <row r="119" spans="1:42" s="58" customFormat="1" ht="12.75">
      <c r="A119" s="78"/>
      <c r="B119" s="45"/>
      <c r="C119" s="45"/>
      <c r="D119" s="79"/>
      <c r="E119" s="79"/>
      <c r="F119" s="79"/>
      <c r="G119" s="79"/>
      <c r="H119" s="45"/>
      <c r="I119" s="45"/>
      <c r="J119" s="44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</row>
    <row r="120" spans="1:42" s="58" customFormat="1" ht="12.75">
      <c r="A120" s="78"/>
      <c r="B120" s="45"/>
      <c r="C120" s="45"/>
      <c r="D120" s="79"/>
      <c r="E120" s="79"/>
      <c r="F120" s="79"/>
      <c r="G120" s="79"/>
      <c r="H120" s="45"/>
      <c r="I120" s="45"/>
      <c r="J120" s="44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</row>
    <row r="121" spans="1:42" s="58" customFormat="1" ht="12.75">
      <c r="A121" s="78"/>
      <c r="B121" s="45"/>
      <c r="C121" s="45"/>
      <c r="D121" s="79"/>
      <c r="E121" s="79"/>
      <c r="F121" s="79"/>
      <c r="G121" s="79"/>
      <c r="H121" s="45"/>
      <c r="I121" s="45"/>
      <c r="J121" s="44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</row>
    <row r="122" spans="1:42" s="58" customFormat="1" ht="12.75">
      <c r="A122" s="78"/>
      <c r="B122" s="45"/>
      <c r="C122" s="45"/>
      <c r="D122" s="79"/>
      <c r="E122" s="79"/>
      <c r="F122" s="79"/>
      <c r="G122" s="79"/>
      <c r="H122" s="45"/>
      <c r="I122" s="45"/>
      <c r="J122" s="44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</row>
    <row r="123" spans="1:42" s="58" customFormat="1" ht="12.75">
      <c r="A123" s="78"/>
      <c r="B123" s="45"/>
      <c r="C123" s="45"/>
      <c r="D123" s="79"/>
      <c r="E123" s="79"/>
      <c r="F123" s="79"/>
      <c r="G123" s="79"/>
      <c r="H123" s="45"/>
      <c r="I123" s="45"/>
      <c r="J123" s="44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</row>
    <row r="124" spans="1:42" s="58" customFormat="1" ht="12.75">
      <c r="A124" s="78"/>
      <c r="B124" s="45"/>
      <c r="C124" s="45"/>
      <c r="D124" s="79"/>
      <c r="E124" s="79"/>
      <c r="F124" s="79"/>
      <c r="G124" s="79"/>
      <c r="H124" s="45"/>
      <c r="I124" s="45"/>
      <c r="J124" s="44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</row>
    <row r="125" spans="1:42" s="58" customFormat="1" ht="12.75">
      <c r="A125" s="78"/>
      <c r="B125" s="45"/>
      <c r="C125" s="45"/>
      <c r="D125" s="79"/>
      <c r="E125" s="79"/>
      <c r="F125" s="79"/>
      <c r="G125" s="79"/>
      <c r="H125" s="45"/>
      <c r="I125" s="45"/>
      <c r="J125" s="44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</row>
    <row r="126" spans="1:42" s="58" customFormat="1" ht="12.75">
      <c r="A126" s="78"/>
      <c r="B126" s="45"/>
      <c r="C126" s="45"/>
      <c r="D126" s="79"/>
      <c r="E126" s="79"/>
      <c r="F126" s="79"/>
      <c r="G126" s="79"/>
      <c r="H126" s="45"/>
      <c r="I126" s="45"/>
      <c r="J126" s="44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</row>
    <row r="127" spans="1:42" s="58" customFormat="1" ht="12.75">
      <c r="A127" s="78"/>
      <c r="B127" s="45"/>
      <c r="C127" s="45"/>
      <c r="D127" s="79"/>
      <c r="E127" s="79"/>
      <c r="F127" s="79"/>
      <c r="G127" s="79"/>
      <c r="H127" s="45"/>
      <c r="I127" s="45"/>
      <c r="J127" s="44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</row>
    <row r="128" spans="1:42" s="58" customFormat="1" ht="12.75">
      <c r="A128" s="78"/>
      <c r="B128" s="45"/>
      <c r="C128" s="45"/>
      <c r="D128" s="79"/>
      <c r="E128" s="79"/>
      <c r="F128" s="79"/>
      <c r="G128" s="79"/>
      <c r="H128" s="45"/>
      <c r="I128" s="45"/>
      <c r="J128" s="44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</row>
    <row r="129" spans="1:42" s="58" customFormat="1" ht="12.75">
      <c r="A129" s="78"/>
      <c r="B129" s="45"/>
      <c r="C129" s="45"/>
      <c r="D129" s="79"/>
      <c r="E129" s="79"/>
      <c r="F129" s="79"/>
      <c r="G129" s="79"/>
      <c r="H129" s="45"/>
      <c r="I129" s="45"/>
      <c r="J129" s="44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</row>
    <row r="130" spans="1:42" s="58" customFormat="1" ht="12.75">
      <c r="A130" s="78"/>
      <c r="B130" s="45"/>
      <c r="C130" s="45"/>
      <c r="D130" s="79"/>
      <c r="E130" s="79"/>
      <c r="F130" s="79"/>
      <c r="G130" s="79"/>
      <c r="H130" s="45"/>
      <c r="I130" s="45"/>
      <c r="J130" s="44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</row>
    <row r="131" spans="1:42" s="58" customFormat="1" ht="12.75">
      <c r="A131" s="78"/>
      <c r="B131" s="45"/>
      <c r="C131" s="45"/>
      <c r="D131" s="79"/>
      <c r="E131" s="79"/>
      <c r="F131" s="79"/>
      <c r="G131" s="79"/>
      <c r="H131" s="45"/>
      <c r="I131" s="45"/>
      <c r="J131" s="44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</row>
    <row r="132" spans="1:42" s="58" customFormat="1" ht="12.75">
      <c r="A132" s="78"/>
      <c r="B132" s="45"/>
      <c r="C132" s="45"/>
      <c r="D132" s="79"/>
      <c r="E132" s="79"/>
      <c r="F132" s="79"/>
      <c r="G132" s="79"/>
      <c r="H132" s="45"/>
      <c r="I132" s="45"/>
      <c r="J132" s="44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</row>
    <row r="133" spans="1:42" s="58" customFormat="1" ht="12.75">
      <c r="A133" s="78"/>
      <c r="B133" s="45"/>
      <c r="C133" s="45"/>
      <c r="D133" s="79"/>
      <c r="E133" s="79"/>
      <c r="F133" s="79"/>
      <c r="G133" s="79"/>
      <c r="H133" s="45"/>
      <c r="I133" s="45"/>
      <c r="J133" s="44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</row>
    <row r="134" spans="1:42" s="58" customFormat="1" ht="12.75">
      <c r="A134" s="78"/>
      <c r="B134" s="45"/>
      <c r="C134" s="45"/>
      <c r="D134" s="79"/>
      <c r="E134" s="79"/>
      <c r="F134" s="79"/>
      <c r="G134" s="79"/>
      <c r="H134" s="45"/>
      <c r="I134" s="45"/>
      <c r="J134" s="44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</row>
    <row r="135" spans="1:42" s="58" customFormat="1" ht="12.75">
      <c r="A135" s="78"/>
      <c r="B135" s="45"/>
      <c r="C135" s="45"/>
      <c r="D135" s="79"/>
      <c r="E135" s="79"/>
      <c r="F135" s="79"/>
      <c r="G135" s="79"/>
      <c r="H135" s="45"/>
      <c r="I135" s="45"/>
      <c r="J135" s="44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</row>
    <row r="136" spans="1:42" s="58" customFormat="1" ht="12.75">
      <c r="A136" s="78"/>
      <c r="B136" s="45"/>
      <c r="C136" s="45"/>
      <c r="D136" s="79"/>
      <c r="E136" s="79"/>
      <c r="F136" s="79"/>
      <c r="G136" s="79"/>
      <c r="H136" s="45"/>
      <c r="I136" s="45"/>
      <c r="J136" s="44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</row>
    <row r="137" spans="1:42" s="58" customFormat="1" ht="12.75">
      <c r="A137" s="78"/>
      <c r="B137" s="45"/>
      <c r="C137" s="45"/>
      <c r="D137" s="79"/>
      <c r="E137" s="79"/>
      <c r="F137" s="79"/>
      <c r="G137" s="79"/>
      <c r="H137" s="45"/>
      <c r="I137" s="45"/>
      <c r="J137" s="44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</row>
    <row r="138" spans="1:42" s="58" customFormat="1" ht="12.75">
      <c r="A138" s="78"/>
      <c r="B138" s="45"/>
      <c r="C138" s="45"/>
      <c r="D138" s="79"/>
      <c r="E138" s="79"/>
      <c r="F138" s="79"/>
      <c r="G138" s="79"/>
      <c r="H138" s="45"/>
      <c r="I138" s="45"/>
      <c r="J138" s="44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</row>
    <row r="139" spans="1:42" s="58" customFormat="1" ht="12.75">
      <c r="A139" s="78"/>
      <c r="B139" s="45"/>
      <c r="C139" s="45"/>
      <c r="D139" s="79"/>
      <c r="E139" s="79"/>
      <c r="F139" s="79"/>
      <c r="G139" s="79"/>
      <c r="H139" s="45"/>
      <c r="I139" s="45"/>
      <c r="J139" s="44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</row>
    <row r="140" spans="1:42" s="58" customFormat="1" ht="12.75">
      <c r="A140" s="78"/>
      <c r="B140" s="45"/>
      <c r="C140" s="45"/>
      <c r="D140" s="79"/>
      <c r="E140" s="79"/>
      <c r="F140" s="79"/>
      <c r="G140" s="79"/>
      <c r="H140" s="45"/>
      <c r="I140" s="45"/>
      <c r="J140" s="44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</row>
    <row r="141" spans="1:42" s="58" customFormat="1" ht="12.75">
      <c r="A141" s="78"/>
      <c r="B141" s="45"/>
      <c r="C141" s="45"/>
      <c r="D141" s="79"/>
      <c r="E141" s="79"/>
      <c r="F141" s="79"/>
      <c r="G141" s="79"/>
      <c r="H141" s="45"/>
      <c r="I141" s="45"/>
      <c r="J141" s="44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</row>
    <row r="142" spans="1:9" ht="12.75">
      <c r="A142" s="78"/>
      <c r="B142" s="45"/>
      <c r="C142" s="45"/>
      <c r="D142" s="79"/>
      <c r="E142" s="79"/>
      <c r="F142" s="79"/>
      <c r="G142" s="79"/>
      <c r="H142" s="45"/>
      <c r="I142" s="45"/>
    </row>
    <row r="143" spans="1:9" ht="12.75">
      <c r="A143" s="78"/>
      <c r="B143" s="45"/>
      <c r="C143" s="45"/>
      <c r="D143" s="79"/>
      <c r="E143" s="79"/>
      <c r="F143" s="79"/>
      <c r="G143" s="79"/>
      <c r="H143" s="45"/>
      <c r="I143" s="45"/>
    </row>
    <row r="144" spans="1:9" ht="12.75">
      <c r="A144" s="78"/>
      <c r="B144" s="45"/>
      <c r="C144" s="45"/>
      <c r="D144" s="79"/>
      <c r="E144" s="79"/>
      <c r="F144" s="79"/>
      <c r="G144" s="79"/>
      <c r="H144" s="45"/>
      <c r="I144" s="45"/>
    </row>
    <row r="145" spans="1:9" ht="12.75">
      <c r="A145" s="78"/>
      <c r="B145" s="45"/>
      <c r="C145" s="45"/>
      <c r="D145" s="79"/>
      <c r="E145" s="79"/>
      <c r="F145" s="79"/>
      <c r="G145" s="79"/>
      <c r="H145" s="45"/>
      <c r="I145" s="45"/>
    </row>
    <row r="146" spans="1:9" ht="12.75">
      <c r="A146" s="78"/>
      <c r="B146" s="45"/>
      <c r="C146" s="45"/>
      <c r="D146" s="79"/>
      <c r="E146" s="79"/>
      <c r="F146" s="79"/>
      <c r="G146" s="79"/>
      <c r="H146" s="45"/>
      <c r="I146" s="45"/>
    </row>
    <row r="147" spans="1:9" ht="12.75">
      <c r="A147" s="78"/>
      <c r="B147" s="45"/>
      <c r="C147" s="45"/>
      <c r="D147" s="79"/>
      <c r="E147" s="79"/>
      <c r="F147" s="79"/>
      <c r="G147" s="79"/>
      <c r="H147" s="45"/>
      <c r="I147" s="45"/>
    </row>
    <row r="148" spans="1:9" ht="12.75">
      <c r="A148" s="78"/>
      <c r="B148" s="45"/>
      <c r="C148" s="45"/>
      <c r="D148" s="79"/>
      <c r="E148" s="79"/>
      <c r="F148" s="79"/>
      <c r="G148" s="79"/>
      <c r="H148" s="45"/>
      <c r="I148" s="45"/>
    </row>
    <row r="149" spans="1:9" ht="12.75">
      <c r="A149" s="78"/>
      <c r="B149" s="45"/>
      <c r="C149" s="45"/>
      <c r="D149" s="79"/>
      <c r="E149" s="79"/>
      <c r="F149" s="79"/>
      <c r="G149" s="79"/>
      <c r="H149" s="45"/>
      <c r="I149" s="45"/>
    </row>
    <row r="150" spans="1:9" ht="12.75">
      <c r="A150" s="78"/>
      <c r="B150" s="45"/>
      <c r="C150" s="45"/>
      <c r="D150" s="79"/>
      <c r="E150" s="79"/>
      <c r="F150" s="79"/>
      <c r="G150" s="79"/>
      <c r="H150" s="45"/>
      <c r="I150" s="45"/>
    </row>
    <row r="151" spans="1:9" ht="12.75">
      <c r="A151" s="78"/>
      <c r="B151" s="45"/>
      <c r="C151" s="45"/>
      <c r="D151" s="79"/>
      <c r="E151" s="79"/>
      <c r="F151" s="79"/>
      <c r="G151" s="79"/>
      <c r="H151" s="45"/>
      <c r="I151" s="45"/>
    </row>
    <row r="152" spans="1:9" ht="12.75">
      <c r="A152" s="78"/>
      <c r="B152" s="45"/>
      <c r="C152" s="45"/>
      <c r="D152" s="79"/>
      <c r="E152" s="79"/>
      <c r="F152" s="79"/>
      <c r="G152" s="79"/>
      <c r="H152" s="45"/>
      <c r="I152" s="45"/>
    </row>
    <row r="153" spans="1:9" ht="12.75">
      <c r="A153" s="78"/>
      <c r="B153" s="45"/>
      <c r="C153" s="45"/>
      <c r="D153" s="79"/>
      <c r="E153" s="79"/>
      <c r="F153" s="79"/>
      <c r="G153" s="79"/>
      <c r="H153" s="45"/>
      <c r="I153" s="45"/>
    </row>
    <row r="154" spans="1:9" ht="12.75">
      <c r="A154" s="78"/>
      <c r="B154" s="45"/>
      <c r="C154" s="45"/>
      <c r="D154" s="79"/>
      <c r="E154" s="79"/>
      <c r="F154" s="79"/>
      <c r="G154" s="79"/>
      <c r="H154" s="45"/>
      <c r="I154" s="45"/>
    </row>
    <row r="155" spans="1:9" ht="12.75">
      <c r="A155" s="78"/>
      <c r="B155" s="45"/>
      <c r="C155" s="45"/>
      <c r="D155" s="79"/>
      <c r="E155" s="79"/>
      <c r="F155" s="79"/>
      <c r="G155" s="79"/>
      <c r="H155" s="45"/>
      <c r="I155" s="45"/>
    </row>
    <row r="156" spans="1:9" ht="12.75">
      <c r="A156" s="78"/>
      <c r="B156" s="45"/>
      <c r="C156" s="45"/>
      <c r="D156" s="79"/>
      <c r="E156" s="79"/>
      <c r="F156" s="79"/>
      <c r="G156" s="79"/>
      <c r="H156" s="45"/>
      <c r="I156" s="45"/>
    </row>
    <row r="157" spans="1:9" ht="12.75">
      <c r="A157" s="78"/>
      <c r="B157" s="45"/>
      <c r="C157" s="45"/>
      <c r="D157" s="79"/>
      <c r="E157" s="79"/>
      <c r="F157" s="79"/>
      <c r="G157" s="79"/>
      <c r="H157" s="45"/>
      <c r="I157" s="45"/>
    </row>
    <row r="158" spans="1:9" ht="12.75">
      <c r="A158" s="78"/>
      <c r="B158" s="45"/>
      <c r="C158" s="45"/>
      <c r="D158" s="79"/>
      <c r="E158" s="79"/>
      <c r="F158" s="79"/>
      <c r="G158" s="79"/>
      <c r="H158" s="45"/>
      <c r="I158" s="45"/>
    </row>
    <row r="159" spans="1:9" ht="12.75">
      <c r="A159" s="78"/>
      <c r="B159" s="45"/>
      <c r="C159" s="45"/>
      <c r="D159" s="79"/>
      <c r="E159" s="79"/>
      <c r="F159" s="79"/>
      <c r="G159" s="79"/>
      <c r="H159" s="45"/>
      <c r="I159" s="45"/>
    </row>
    <row r="160" spans="1:9" ht="12.75">
      <c r="A160" s="78"/>
      <c r="B160" s="45"/>
      <c r="C160" s="45"/>
      <c r="D160" s="79"/>
      <c r="E160" s="79"/>
      <c r="F160" s="79"/>
      <c r="G160" s="79"/>
      <c r="H160" s="45"/>
      <c r="I160" s="45"/>
    </row>
    <row r="161" spans="1:9" ht="12.75">
      <c r="A161" s="78"/>
      <c r="B161" s="45"/>
      <c r="C161" s="45"/>
      <c r="D161" s="79"/>
      <c r="E161" s="79"/>
      <c r="F161" s="79"/>
      <c r="G161" s="79"/>
      <c r="H161" s="45"/>
      <c r="I161" s="45"/>
    </row>
    <row r="162" spans="1:9" ht="12.75">
      <c r="A162" s="78"/>
      <c r="B162" s="45"/>
      <c r="C162" s="45"/>
      <c r="D162" s="79"/>
      <c r="E162" s="79"/>
      <c r="F162" s="79"/>
      <c r="G162" s="79"/>
      <c r="H162" s="45"/>
      <c r="I162" s="45"/>
    </row>
    <row r="163" spans="1:9" ht="12.75">
      <c r="A163" s="78"/>
      <c r="B163" s="45"/>
      <c r="C163" s="45"/>
      <c r="D163" s="79"/>
      <c r="E163" s="79"/>
      <c r="F163" s="79"/>
      <c r="G163" s="79"/>
      <c r="H163" s="45"/>
      <c r="I163" s="45"/>
    </row>
    <row r="164" spans="1:9" ht="12.75">
      <c r="A164" s="78"/>
      <c r="B164" s="45"/>
      <c r="C164" s="45"/>
      <c r="D164" s="79"/>
      <c r="E164" s="79"/>
      <c r="F164" s="79"/>
      <c r="G164" s="79"/>
      <c r="H164" s="45"/>
      <c r="I164" s="45"/>
    </row>
    <row r="165" spans="1:9" ht="12.75">
      <c r="A165" s="78"/>
      <c r="B165" s="45"/>
      <c r="C165" s="45"/>
      <c r="D165" s="79"/>
      <c r="E165" s="79"/>
      <c r="F165" s="79"/>
      <c r="G165" s="79"/>
      <c r="H165" s="45"/>
      <c r="I165" s="45"/>
    </row>
    <row r="166" spans="1:9" ht="12.75">
      <c r="A166" s="78"/>
      <c r="B166" s="45"/>
      <c r="C166" s="45"/>
      <c r="D166" s="79"/>
      <c r="E166" s="79"/>
      <c r="F166" s="79"/>
      <c r="G166" s="79"/>
      <c r="H166" s="45"/>
      <c r="I166" s="45"/>
    </row>
    <row r="167" spans="1:9" ht="12.75">
      <c r="A167" s="78"/>
      <c r="B167" s="45"/>
      <c r="C167" s="45"/>
      <c r="D167" s="79"/>
      <c r="E167" s="79"/>
      <c r="F167" s="79"/>
      <c r="G167" s="79"/>
      <c r="H167" s="45"/>
      <c r="I167" s="45"/>
    </row>
    <row r="168" spans="1:9" ht="12.75">
      <c r="A168" s="78"/>
      <c r="B168" s="45"/>
      <c r="C168" s="45"/>
      <c r="D168" s="79"/>
      <c r="E168" s="79"/>
      <c r="F168" s="79"/>
      <c r="G168" s="79"/>
      <c r="H168" s="45"/>
      <c r="I168" s="45"/>
    </row>
    <row r="169" spans="1:9" ht="12.75">
      <c r="A169" s="78"/>
      <c r="B169" s="45"/>
      <c r="C169" s="45"/>
      <c r="D169" s="79"/>
      <c r="E169" s="79"/>
      <c r="F169" s="79"/>
      <c r="G169" s="79"/>
      <c r="H169" s="45"/>
      <c r="I169" s="45"/>
    </row>
    <row r="170" spans="1:9" ht="12.75">
      <c r="A170" s="78"/>
      <c r="B170" s="45"/>
      <c r="C170" s="45"/>
      <c r="D170" s="79"/>
      <c r="E170" s="79"/>
      <c r="F170" s="79"/>
      <c r="G170" s="79"/>
      <c r="H170" s="45"/>
      <c r="I170" s="45"/>
    </row>
    <row r="171" spans="1:9" ht="12.75">
      <c r="A171" s="78"/>
      <c r="B171" s="45"/>
      <c r="C171" s="45"/>
      <c r="D171" s="79"/>
      <c r="E171" s="79"/>
      <c r="F171" s="79"/>
      <c r="G171" s="79"/>
      <c r="H171" s="45"/>
      <c r="I171" s="45"/>
    </row>
    <row r="172" spans="1:9" ht="12.75">
      <c r="A172" s="78"/>
      <c r="B172" s="45"/>
      <c r="C172" s="45"/>
      <c r="D172" s="79"/>
      <c r="E172" s="79"/>
      <c r="F172" s="79"/>
      <c r="G172" s="79"/>
      <c r="H172" s="45"/>
      <c r="I172" s="45"/>
    </row>
    <row r="173" spans="1:9" ht="12.75">
      <c r="A173" s="78"/>
      <c r="B173" s="45"/>
      <c r="C173" s="45"/>
      <c r="D173" s="79"/>
      <c r="E173" s="79"/>
      <c r="F173" s="79"/>
      <c r="G173" s="79"/>
      <c r="H173" s="45"/>
      <c r="I173" s="45"/>
    </row>
    <row r="174" spans="1:9" ht="12.75">
      <c r="A174" s="78"/>
      <c r="B174" s="45"/>
      <c r="C174" s="45"/>
      <c r="D174" s="79"/>
      <c r="E174" s="79"/>
      <c r="F174" s="79"/>
      <c r="G174" s="79"/>
      <c r="H174" s="45"/>
      <c r="I174" s="45"/>
    </row>
    <row r="175" spans="1:9" ht="12.75">
      <c r="A175" s="78"/>
      <c r="B175" s="45"/>
      <c r="C175" s="45"/>
      <c r="D175" s="79"/>
      <c r="E175" s="79"/>
      <c r="F175" s="79"/>
      <c r="G175" s="79"/>
      <c r="H175" s="45"/>
      <c r="I175" s="45"/>
    </row>
    <row r="176" spans="1:9" ht="12.75">
      <c r="A176" s="78"/>
      <c r="B176" s="45"/>
      <c r="C176" s="45"/>
      <c r="D176" s="79"/>
      <c r="E176" s="79"/>
      <c r="F176" s="79"/>
      <c r="G176" s="79"/>
      <c r="H176" s="45"/>
      <c r="I176" s="45"/>
    </row>
  </sheetData>
  <sheetProtection password="D1BD" sheet="1" selectLockedCells="1"/>
  <mergeCells count="6">
    <mergeCell ref="J50:J51"/>
    <mergeCell ref="B6:C7"/>
    <mergeCell ref="D6:D8"/>
    <mergeCell ref="E6:F7"/>
    <mergeCell ref="G6:G8"/>
    <mergeCell ref="H6:I7"/>
  </mergeCells>
  <printOptions horizontalCentered="1"/>
  <pageMargins left="0.1968503937007874" right="0.1968503937007874" top="0.3937007874015748" bottom="0.3937007874015748" header="0.31496062992125984" footer="0.31496062992125984"/>
  <pageSetup fitToHeight="4" fitToWidth="1" horizontalDpi="600" verticalDpi="6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76"/>
  <sheetViews>
    <sheetView showGridLines="0" zoomScale="85" zoomScaleNormal="85" zoomScalePageLayoutView="0" workbookViewId="0" topLeftCell="A1">
      <selection activeCell="K1" sqref="K1"/>
    </sheetView>
  </sheetViews>
  <sheetFormatPr defaultColWidth="9.140625" defaultRowHeight="12.75"/>
  <cols>
    <col min="1" max="1" width="43.140625" style="171" customWidth="1"/>
    <col min="2" max="2" width="15.140625" style="151" customWidth="1"/>
    <col min="3" max="3" width="15.421875" style="151" hidden="1" customWidth="1"/>
    <col min="4" max="4" width="16.140625" style="172" customWidth="1"/>
    <col min="5" max="5" width="17.57421875" style="172" customWidth="1"/>
    <col min="6" max="7" width="16.140625" style="172" hidden="1" customWidth="1"/>
    <col min="8" max="8" width="17.57421875" style="151" hidden="1" customWidth="1"/>
    <col min="9" max="9" width="16.7109375" style="151" hidden="1" customWidth="1"/>
    <col min="10" max="10" width="61.7109375" style="149" customWidth="1"/>
    <col min="11" max="63" width="9.140625" style="150" customWidth="1"/>
    <col min="64" max="16384" width="9.140625" style="151" customWidth="1"/>
  </cols>
  <sheetData>
    <row r="1" spans="1:10" ht="99" customHeight="1">
      <c r="A1" s="146"/>
      <c r="B1" s="147"/>
      <c r="C1" s="147"/>
      <c r="D1" s="148"/>
      <c r="E1" s="148"/>
      <c r="F1" s="148"/>
      <c r="G1" s="148"/>
      <c r="H1" s="147"/>
      <c r="I1" s="147"/>
      <c r="J1" s="548"/>
    </row>
    <row r="2" spans="1:14" s="154" customFormat="1" ht="42" customHeight="1">
      <c r="A2" s="152" t="str">
        <f>Identification!B13</f>
        <v>Code Unique du Projet (CUP)</v>
      </c>
      <c r="B2" s="219">
        <f>Identification!D13</f>
        <v>0</v>
      </c>
      <c r="C2" s="155"/>
      <c r="D2" s="203"/>
      <c r="E2" s="204"/>
      <c r="F2" s="205"/>
      <c r="G2" s="205"/>
      <c r="H2" s="205"/>
      <c r="I2" s="205"/>
      <c r="J2" s="549"/>
      <c r="K2" s="153"/>
      <c r="L2" s="153"/>
      <c r="M2" s="153"/>
      <c r="N2" s="153"/>
    </row>
    <row r="3" spans="1:14" s="154" customFormat="1" ht="36" customHeight="1">
      <c r="A3" s="152" t="s">
        <v>11</v>
      </c>
      <c r="B3" s="572">
        <f>Identification!D12</f>
        <v>0</v>
      </c>
      <c r="C3" s="155"/>
      <c r="D3" s="203" t="s">
        <v>24</v>
      </c>
      <c r="E3" s="216">
        <f>Identification!D35</f>
        <v>0</v>
      </c>
      <c r="F3" s="206"/>
      <c r="G3" s="206"/>
      <c r="H3" s="206"/>
      <c r="I3" s="206"/>
      <c r="J3" s="550"/>
      <c r="K3" s="153"/>
      <c r="L3" s="153"/>
      <c r="M3" s="153"/>
      <c r="N3" s="153"/>
    </row>
    <row r="4" spans="1:14" s="154" customFormat="1" ht="34.5" customHeight="1">
      <c r="A4" s="152" t="s">
        <v>26</v>
      </c>
      <c r="B4" s="978">
        <f>Identification!D14</f>
        <v>0</v>
      </c>
      <c r="C4" s="156"/>
      <c r="D4" s="207" t="s">
        <v>47</v>
      </c>
      <c r="E4" s="216">
        <f>Identification!D18</f>
        <v>0</v>
      </c>
      <c r="F4" s="206"/>
      <c r="G4" s="206"/>
      <c r="H4" s="206"/>
      <c r="I4" s="206"/>
      <c r="J4" s="550"/>
      <c r="K4" s="153"/>
      <c r="L4" s="153"/>
      <c r="M4" s="153"/>
      <c r="N4" s="153"/>
    </row>
    <row r="5" spans="1:14" s="154" customFormat="1" ht="50.25" customHeight="1">
      <c r="A5" s="152" t="s">
        <v>16</v>
      </c>
      <c r="B5" s="575">
        <f>Identification!D25</f>
        <v>0</v>
      </c>
      <c r="C5" s="208"/>
      <c r="D5" s="209" t="s">
        <v>46</v>
      </c>
      <c r="E5" s="217">
        <f>Identification!D20</f>
        <v>0</v>
      </c>
      <c r="F5" s="210"/>
      <c r="G5" s="210"/>
      <c r="H5" s="210"/>
      <c r="I5" s="210"/>
      <c r="J5" s="550"/>
      <c r="K5" s="153"/>
      <c r="L5" s="153"/>
      <c r="M5" s="153"/>
      <c r="N5" s="153"/>
    </row>
    <row r="6" spans="1:14" s="158" customFormat="1" ht="25.5" customHeight="1">
      <c r="A6" s="157" t="str">
        <f>+Identification!B20</f>
        <v>Date du CdP</v>
      </c>
      <c r="B6" s="1166" t="s">
        <v>31</v>
      </c>
      <c r="C6" s="1166"/>
      <c r="D6" s="1167" t="s">
        <v>94</v>
      </c>
      <c r="E6" s="1169" t="s">
        <v>99</v>
      </c>
      <c r="F6" s="1170"/>
      <c r="G6" s="1171" t="s">
        <v>95</v>
      </c>
      <c r="H6" s="1170" t="s">
        <v>89</v>
      </c>
      <c r="I6" s="1172"/>
      <c r="J6" s="551"/>
      <c r="K6" s="150"/>
      <c r="L6" s="150"/>
      <c r="M6" s="150"/>
      <c r="N6" s="150"/>
    </row>
    <row r="7" spans="1:14" s="158" customFormat="1" ht="21.75" customHeight="1">
      <c r="A7" s="84">
        <f>+Identification!D20</f>
        <v>0</v>
      </c>
      <c r="B7" s="1166"/>
      <c r="C7" s="1166"/>
      <c r="D7" s="1167"/>
      <c r="E7" s="1166"/>
      <c r="F7" s="1166"/>
      <c r="G7" s="1167"/>
      <c r="H7" s="1166"/>
      <c r="I7" s="1173"/>
      <c r="J7" s="551"/>
      <c r="K7" s="150"/>
      <c r="L7" s="150"/>
      <c r="M7" s="150"/>
      <c r="N7" s="150"/>
    </row>
    <row r="8" spans="1:14" s="158" customFormat="1" ht="51.75" customHeight="1" thickBot="1">
      <c r="A8" s="641" t="s">
        <v>4</v>
      </c>
      <c r="B8" s="641" t="s">
        <v>85</v>
      </c>
      <c r="C8" s="641" t="s">
        <v>86</v>
      </c>
      <c r="D8" s="1168"/>
      <c r="E8" s="641" t="s">
        <v>85</v>
      </c>
      <c r="F8" s="641" t="s">
        <v>86</v>
      </c>
      <c r="G8" s="1168"/>
      <c r="H8" s="641" t="s">
        <v>87</v>
      </c>
      <c r="I8" s="552" t="s">
        <v>86</v>
      </c>
      <c r="J8" s="551"/>
      <c r="K8" s="150"/>
      <c r="L8" s="150"/>
      <c r="M8" s="150"/>
      <c r="N8" s="150"/>
    </row>
    <row r="9" spans="1:42" s="160" customFormat="1" ht="25.5" customHeight="1" thickBot="1">
      <c r="A9" s="980" t="str">
        <f>'Avenant Total'!A9:A9</f>
        <v>1. Ressources humaines</v>
      </c>
      <c r="B9" s="981"/>
      <c r="C9" s="981"/>
      <c r="D9" s="982"/>
      <c r="E9" s="981"/>
      <c r="F9" s="983"/>
      <c r="G9" s="984"/>
      <c r="H9" s="981"/>
      <c r="I9" s="985"/>
      <c r="J9" s="986" t="s">
        <v>32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</row>
    <row r="10" spans="1:42" s="158" customFormat="1" ht="25.5" customHeight="1">
      <c r="A10" s="161" t="str">
        <f>'Avenant Total'!A10</f>
        <v>Coordinateurs du projet</v>
      </c>
      <c r="B10" s="420">
        <v>0</v>
      </c>
      <c r="C10" s="421">
        <f>ROUND(B10,2)</f>
        <v>0</v>
      </c>
      <c r="D10" s="256">
        <f>F10-C10</f>
        <v>0</v>
      </c>
      <c r="E10" s="987">
        <f>B10</f>
        <v>0</v>
      </c>
      <c r="F10" s="988">
        <f>ROUND(E10,2)</f>
        <v>0</v>
      </c>
      <c r="G10" s="871">
        <f>I10-F10</f>
        <v>0</v>
      </c>
      <c r="H10" s="937">
        <f>E10</f>
        <v>0</v>
      </c>
      <c r="I10" s="803">
        <f>ROUND(H10,2)</f>
        <v>0</v>
      </c>
      <c r="J10" s="989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</row>
    <row r="11" spans="1:42" s="158" customFormat="1" ht="25.5" customHeight="1">
      <c r="A11" s="161" t="str">
        <f>'Avenant Total'!A11</f>
        <v>Autre personnel technique</v>
      </c>
      <c r="B11" s="422">
        <v>0</v>
      </c>
      <c r="C11" s="423">
        <f>ROUND(B11,2)</f>
        <v>0</v>
      </c>
      <c r="D11" s="257">
        <f>F11-C11</f>
        <v>0</v>
      </c>
      <c r="E11" s="990">
        <f>B11</f>
        <v>0</v>
      </c>
      <c r="F11" s="991">
        <f>ROUND(E11,2)</f>
        <v>0</v>
      </c>
      <c r="G11" s="875">
        <f>I11-F11</f>
        <v>0</v>
      </c>
      <c r="H11" s="939">
        <f>B11</f>
        <v>0</v>
      </c>
      <c r="I11" s="777">
        <f>ROUND(H11,2)</f>
        <v>0</v>
      </c>
      <c r="J11" s="989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</row>
    <row r="12" spans="1:42" s="158" customFormat="1" ht="25.5" customHeight="1">
      <c r="A12" s="161" t="str">
        <f>'Avenant Total'!A12</f>
        <v>Responsable financier</v>
      </c>
      <c r="B12" s="422">
        <v>0</v>
      </c>
      <c r="C12" s="423">
        <f>ROUND(B12,2)</f>
        <v>0</v>
      </c>
      <c r="D12" s="257">
        <f>F12-C12</f>
        <v>0</v>
      </c>
      <c r="E12" s="990">
        <f>B12</f>
        <v>0</v>
      </c>
      <c r="F12" s="991">
        <f>ROUND(E12,2)</f>
        <v>0</v>
      </c>
      <c r="G12" s="407">
        <f>I12-F12</f>
        <v>0</v>
      </c>
      <c r="H12" s="940">
        <f>E12</f>
        <v>0</v>
      </c>
      <c r="I12" s="777">
        <f>ROUND(H12,2)</f>
        <v>0</v>
      </c>
      <c r="J12" s="992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</row>
    <row r="13" spans="1:42" s="158" customFormat="1" ht="25.5" customHeight="1">
      <c r="A13" s="161" t="str">
        <f>'Avenant Total'!A13</f>
        <v>Assistant administratif</v>
      </c>
      <c r="B13" s="422">
        <v>0</v>
      </c>
      <c r="C13" s="423">
        <f>ROUND(B13,2)</f>
        <v>0</v>
      </c>
      <c r="D13" s="257">
        <f>F13-C13</f>
        <v>0</v>
      </c>
      <c r="E13" s="990">
        <f>B13</f>
        <v>0</v>
      </c>
      <c r="F13" s="991">
        <f>ROUND(E13,2)</f>
        <v>0</v>
      </c>
      <c r="G13" s="406">
        <f>I13-F13</f>
        <v>0</v>
      </c>
      <c r="H13" s="940">
        <f>E13</f>
        <v>0</v>
      </c>
      <c r="I13" s="777">
        <f>ROUND(H13,2)</f>
        <v>0</v>
      </c>
      <c r="J13" s="992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</row>
    <row r="14" spans="1:42" s="158" customFormat="1" ht="25.5" customHeight="1" thickBot="1">
      <c r="A14" s="161" t="str">
        <f>'Avenant Total'!A14</f>
        <v>Autre personnel administratif et de support</v>
      </c>
      <c r="B14" s="424">
        <v>0</v>
      </c>
      <c r="C14" s="425">
        <f>ROUND(B14,2)</f>
        <v>0</v>
      </c>
      <c r="D14" s="432">
        <f>F14-C14</f>
        <v>0</v>
      </c>
      <c r="E14" s="993">
        <f>B14</f>
        <v>0</v>
      </c>
      <c r="F14" s="991">
        <f>ROUND(E14,2)</f>
        <v>0</v>
      </c>
      <c r="G14" s="916">
        <f>I14-F14</f>
        <v>0</v>
      </c>
      <c r="H14" s="940">
        <f>E14</f>
        <v>0</v>
      </c>
      <c r="I14" s="782">
        <f>ROUND(H14,2)</f>
        <v>0</v>
      </c>
      <c r="J14" s="992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</row>
    <row r="15" spans="1:42" s="158" customFormat="1" ht="25.5" customHeight="1" hidden="1" thickBot="1">
      <c r="A15" s="162"/>
      <c r="B15" s="373"/>
      <c r="C15" s="374"/>
      <c r="D15" s="163"/>
      <c r="E15" s="994"/>
      <c r="F15" s="995"/>
      <c r="G15" s="163"/>
      <c r="H15" s="996"/>
      <c r="I15" s="995"/>
      <c r="J15" s="997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</row>
    <row r="16" spans="1:42" s="158" customFormat="1" ht="25.5" customHeight="1" hidden="1">
      <c r="A16" s="164"/>
      <c r="B16" s="375"/>
      <c r="C16" s="376"/>
      <c r="D16" s="165"/>
      <c r="E16" s="998"/>
      <c r="F16" s="999"/>
      <c r="G16" s="165"/>
      <c r="H16" s="1000"/>
      <c r="I16" s="999"/>
      <c r="J16" s="1001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</row>
    <row r="17" spans="1:42" s="158" customFormat="1" ht="25.5" customHeight="1" hidden="1">
      <c r="A17" s="162"/>
      <c r="B17" s="377"/>
      <c r="C17" s="378"/>
      <c r="D17" s="166"/>
      <c r="E17" s="1002"/>
      <c r="F17" s="1003"/>
      <c r="G17" s="166"/>
      <c r="H17" s="1004"/>
      <c r="I17" s="1003"/>
      <c r="J17" s="1005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</row>
    <row r="18" spans="1:42" s="158" customFormat="1" ht="25.5" customHeight="1" thickBot="1">
      <c r="A18" s="211" t="str">
        <f>'Avenant Total'!A18</f>
        <v>Sous-total Ressources Humaines</v>
      </c>
      <c r="B18" s="324">
        <f aca="true" t="shared" si="0" ref="B18:I18">SUM(B10:B17)</f>
        <v>0</v>
      </c>
      <c r="C18" s="426">
        <f t="shared" si="0"/>
        <v>0</v>
      </c>
      <c r="D18" s="201">
        <f t="shared" si="0"/>
        <v>0</v>
      </c>
      <c r="E18" s="201">
        <f t="shared" si="0"/>
        <v>0</v>
      </c>
      <c r="F18" s="201">
        <f t="shared" si="0"/>
        <v>0</v>
      </c>
      <c r="G18" s="201">
        <f t="shared" si="0"/>
        <v>0</v>
      </c>
      <c r="H18" s="201">
        <f t="shared" si="0"/>
        <v>0</v>
      </c>
      <c r="I18" s="143">
        <f t="shared" si="0"/>
        <v>0</v>
      </c>
      <c r="J18" s="1006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</row>
    <row r="19" spans="1:42" s="160" customFormat="1" ht="25.5" customHeight="1" thickBot="1">
      <c r="A19" s="980" t="str">
        <f>'Avenant Total'!A19</f>
        <v>2. Frais de voyage et de sejour</v>
      </c>
      <c r="B19" s="722"/>
      <c r="C19" s="722"/>
      <c r="D19" s="1007"/>
      <c r="E19" s="1007"/>
      <c r="F19" s="1007"/>
      <c r="G19" s="1008"/>
      <c r="H19" s="1007"/>
      <c r="I19" s="1007"/>
      <c r="J19" s="986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</row>
    <row r="20" spans="1:42" s="158" customFormat="1" ht="29.25" customHeight="1">
      <c r="A20" s="212" t="str">
        <f>'Avenant Total'!A20</f>
        <v>Frais de voyage</v>
      </c>
      <c r="B20" s="428">
        <v>0</v>
      </c>
      <c r="C20" s="368">
        <f>ROUND(B20,2)</f>
        <v>0</v>
      </c>
      <c r="D20" s="256">
        <f>F20-C20</f>
        <v>0</v>
      </c>
      <c r="E20" s="1009">
        <f>B20</f>
        <v>0</v>
      </c>
      <c r="F20" s="912">
        <f>ROUND(E20,2)</f>
        <v>0</v>
      </c>
      <c r="G20" s="404">
        <f>I20-F20</f>
        <v>0</v>
      </c>
      <c r="H20" s="1010">
        <f>E20</f>
        <v>0</v>
      </c>
      <c r="I20" s="803">
        <f>ROUND(H20,2)</f>
        <v>0</v>
      </c>
      <c r="J20" s="989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</row>
    <row r="21" spans="1:42" s="158" customFormat="1" ht="29.25" customHeight="1">
      <c r="A21" s="167" t="str">
        <f>'Avenant Total'!A21</f>
        <v>Frais de sejour</v>
      </c>
      <c r="B21" s="344">
        <v>0</v>
      </c>
      <c r="C21" s="345">
        <f>ROUND(B21,2)</f>
        <v>0</v>
      </c>
      <c r="D21" s="257">
        <f>F21-C21</f>
        <v>0</v>
      </c>
      <c r="E21" s="922">
        <f>B21</f>
        <v>0</v>
      </c>
      <c r="F21" s="898">
        <f>ROUND(E21,2)</f>
        <v>0</v>
      </c>
      <c r="G21" s="406">
        <f>I21-F21</f>
        <v>0</v>
      </c>
      <c r="H21" s="955">
        <f>E21</f>
        <v>0</v>
      </c>
      <c r="I21" s="777">
        <f>ROUND(H21,2)</f>
        <v>0</v>
      </c>
      <c r="J21" s="992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</row>
    <row r="22" spans="1:42" s="158" customFormat="1" ht="29.25" customHeight="1" thickBot="1">
      <c r="A22" s="167" t="str">
        <f>'Avenant Total'!A22</f>
        <v>Per diem</v>
      </c>
      <c r="B22" s="346">
        <v>0</v>
      </c>
      <c r="C22" s="347">
        <f>ROUND(B22,2)</f>
        <v>0</v>
      </c>
      <c r="D22" s="432">
        <f>F22-C22</f>
        <v>0</v>
      </c>
      <c r="E22" s="278">
        <f>B22</f>
        <v>0</v>
      </c>
      <c r="F22" s="956">
        <f>ROUND(E22,2)</f>
        <v>0</v>
      </c>
      <c r="G22" s="916">
        <f>I22-F22</f>
        <v>0</v>
      </c>
      <c r="H22" s="957">
        <f>E22</f>
        <v>0</v>
      </c>
      <c r="I22" s="810">
        <f>ROUND(H22,2)</f>
        <v>0</v>
      </c>
      <c r="J22" s="1011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</row>
    <row r="23" spans="1:42" s="158" customFormat="1" ht="25.5" customHeight="1" thickBot="1">
      <c r="A23" s="168" t="str">
        <f>'Avenant Total'!A23</f>
        <v>Sous-total Frais de voyage et de sejour</v>
      </c>
      <c r="B23" s="348">
        <f aca="true" t="shared" si="1" ref="B23:I23">SUM(B20:B22)</f>
        <v>0</v>
      </c>
      <c r="C23" s="387">
        <f t="shared" si="1"/>
        <v>0</v>
      </c>
      <c r="D23" s="140">
        <f t="shared" si="1"/>
        <v>0</v>
      </c>
      <c r="E23" s="142">
        <f t="shared" si="1"/>
        <v>0</v>
      </c>
      <c r="F23" s="143">
        <f t="shared" si="1"/>
        <v>0</v>
      </c>
      <c r="G23" s="1012">
        <f t="shared" si="1"/>
        <v>0</v>
      </c>
      <c r="H23" s="201">
        <f t="shared" si="1"/>
        <v>0</v>
      </c>
      <c r="I23" s="143">
        <f t="shared" si="1"/>
        <v>0</v>
      </c>
      <c r="J23" s="1006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</row>
    <row r="24" spans="1:42" s="160" customFormat="1" ht="25.5" customHeight="1" thickBot="1">
      <c r="A24" s="1013" t="str">
        <f>'Avenant Total'!A24</f>
        <v>3. Infrastructures</v>
      </c>
      <c r="B24" s="707"/>
      <c r="C24" s="707"/>
      <c r="D24" s="1014"/>
      <c r="E24" s="1015"/>
      <c r="F24" s="1016"/>
      <c r="G24" s="1014"/>
      <c r="H24" s="1016"/>
      <c r="I24" s="1015"/>
      <c r="J24" s="1017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</row>
    <row r="25" spans="1:42" s="158" customFormat="1" ht="25.5" customHeight="1">
      <c r="A25" s="167" t="str">
        <f>'Avenant Total'!A25</f>
        <v>Travaux</v>
      </c>
      <c r="B25" s="350">
        <v>0</v>
      </c>
      <c r="C25" s="355">
        <f>ROUND(B25,2)</f>
        <v>0</v>
      </c>
      <c r="D25" s="404">
        <f>F25-C25</f>
        <v>0</v>
      </c>
      <c r="E25" s="814">
        <f>B25</f>
        <v>0</v>
      </c>
      <c r="F25" s="953">
        <f>ROUND(E25,2)</f>
        <v>0</v>
      </c>
      <c r="G25" s="404">
        <f>I25-F25</f>
        <v>0</v>
      </c>
      <c r="H25" s="954">
        <f>E25</f>
        <v>0</v>
      </c>
      <c r="I25" s="771">
        <f>ROUND(H25,2)</f>
        <v>0</v>
      </c>
      <c r="J25" s="1001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</row>
    <row r="26" spans="1:42" s="158" customFormat="1" ht="25.5" customHeight="1" thickBot="1">
      <c r="A26" s="167" t="str">
        <f>'Avenant Total'!A26</f>
        <v>Autre investissement</v>
      </c>
      <c r="B26" s="352">
        <v>0</v>
      </c>
      <c r="C26" s="358">
        <f>ROUND(B26,2)</f>
        <v>0</v>
      </c>
      <c r="D26" s="402">
        <f>F26-C26</f>
        <v>0</v>
      </c>
      <c r="E26" s="818">
        <f>B26</f>
        <v>0</v>
      </c>
      <c r="F26" s="915">
        <f>ROUND(E26,2)</f>
        <v>0</v>
      </c>
      <c r="G26" s="402">
        <f>I26-F26</f>
        <v>0</v>
      </c>
      <c r="H26" s="957">
        <f>E26</f>
        <v>0</v>
      </c>
      <c r="I26" s="810">
        <f>ROUND(H26,2)</f>
        <v>0</v>
      </c>
      <c r="J26" s="1011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</row>
    <row r="27" spans="1:42" s="158" customFormat="1" ht="30" customHeight="1" thickBot="1">
      <c r="A27" s="168" t="str">
        <f>'Avenant Total'!A27</f>
        <v>Sous-total Infrastructures</v>
      </c>
      <c r="B27" s="348">
        <f>SUM(B25:B26)</f>
        <v>0</v>
      </c>
      <c r="C27" s="387">
        <f>SUM(C25:C26)</f>
        <v>0</v>
      </c>
      <c r="D27" s="139">
        <f aca="true" t="shared" si="2" ref="D27:I27">SUM(D25:D26)</f>
        <v>0</v>
      </c>
      <c r="E27" s="139">
        <f t="shared" si="2"/>
        <v>0</v>
      </c>
      <c r="F27" s="140">
        <f t="shared" si="2"/>
        <v>0</v>
      </c>
      <c r="G27" s="1012">
        <f t="shared" si="2"/>
        <v>0</v>
      </c>
      <c r="H27" s="201">
        <f t="shared" si="2"/>
        <v>0</v>
      </c>
      <c r="I27" s="143">
        <f t="shared" si="2"/>
        <v>0</v>
      </c>
      <c r="J27" s="1006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</row>
    <row r="28" spans="1:42" s="160" customFormat="1" ht="25.5" customHeight="1" thickBot="1">
      <c r="A28" s="1013" t="str">
        <f>'Avenant Total'!A28</f>
        <v>4. Equipement et fournitures</v>
      </c>
      <c r="B28" s="707"/>
      <c r="C28" s="707"/>
      <c r="D28" s="1014"/>
      <c r="E28" s="1018"/>
      <c r="F28" s="1016"/>
      <c r="G28" s="1014"/>
      <c r="H28" s="1014"/>
      <c r="I28" s="1018"/>
      <c r="J28" s="1017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</row>
    <row r="29" spans="1:42" s="158" customFormat="1" ht="25.5" customHeight="1">
      <c r="A29" s="167" t="str">
        <f>'Avenant Total'!A29</f>
        <v>Matériel informatique et logiciel</v>
      </c>
      <c r="B29" s="350">
        <v>0</v>
      </c>
      <c r="C29" s="355">
        <f>ROUND(B29,2)</f>
        <v>0</v>
      </c>
      <c r="D29" s="404">
        <f>F29-C29</f>
        <v>0</v>
      </c>
      <c r="E29" s="838">
        <f>B29</f>
        <v>0</v>
      </c>
      <c r="F29" s="1019">
        <f>ROUND(E29,2)</f>
        <v>0</v>
      </c>
      <c r="G29" s="404">
        <f>I29-F29</f>
        <v>0</v>
      </c>
      <c r="H29" s="1020">
        <f>E29</f>
        <v>0</v>
      </c>
      <c r="I29" s="826">
        <f>ROUND(H29,2)</f>
        <v>0</v>
      </c>
      <c r="J29" s="1021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</row>
    <row r="30" spans="1:42" s="158" customFormat="1" ht="25.5" customHeight="1">
      <c r="A30" s="167" t="str">
        <f>'Avenant Total'!A30</f>
        <v>Machines, outils, pièces détachées/matériel</v>
      </c>
      <c r="B30" s="356">
        <v>0</v>
      </c>
      <c r="C30" s="357">
        <f>ROUND(B30,2)</f>
        <v>0</v>
      </c>
      <c r="D30" s="407">
        <f>F30-C30</f>
        <v>0</v>
      </c>
      <c r="E30" s="840">
        <f>B30</f>
        <v>0</v>
      </c>
      <c r="F30" s="1019">
        <f>ROUND(E30,2)</f>
        <v>0</v>
      </c>
      <c r="G30" s="406">
        <f>I30-F30</f>
        <v>0</v>
      </c>
      <c r="H30" s="940">
        <f>E30</f>
        <v>0</v>
      </c>
      <c r="I30" s="831">
        <f>ROUND(H30,2)</f>
        <v>0</v>
      </c>
      <c r="J30" s="1022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</row>
    <row r="31" spans="1:42" s="158" customFormat="1" ht="25.5" customHeight="1">
      <c r="A31" s="167" t="str">
        <f>'Avenant Total'!A31</f>
        <v>Location equipement</v>
      </c>
      <c r="B31" s="356">
        <v>0</v>
      </c>
      <c r="C31" s="357">
        <f>ROUND(B31,2)</f>
        <v>0</v>
      </c>
      <c r="D31" s="407">
        <f>F31-C31</f>
        <v>0</v>
      </c>
      <c r="E31" s="840">
        <f>B31</f>
        <v>0</v>
      </c>
      <c r="F31" s="1019">
        <f>ROUND(E31,2)</f>
        <v>0</v>
      </c>
      <c r="G31" s="875">
        <f>I31-F31</f>
        <v>0</v>
      </c>
      <c r="H31" s="940">
        <f>E31</f>
        <v>0</v>
      </c>
      <c r="I31" s="831">
        <f>ROUND(H31,2)</f>
        <v>0</v>
      </c>
      <c r="J31" s="1022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</row>
    <row r="32" spans="1:42" s="158" customFormat="1" ht="25.5" customHeight="1">
      <c r="A32" s="167" t="str">
        <f>'Avenant Total'!A32</f>
        <v>Consommables</v>
      </c>
      <c r="B32" s="356">
        <v>0</v>
      </c>
      <c r="C32" s="357">
        <f>ROUND(B32,2)</f>
        <v>0</v>
      </c>
      <c r="D32" s="407">
        <f>F32-C32</f>
        <v>0</v>
      </c>
      <c r="E32" s="840">
        <f>B32</f>
        <v>0</v>
      </c>
      <c r="F32" s="1019">
        <f>ROUND(E32,2)</f>
        <v>0</v>
      </c>
      <c r="G32" s="407">
        <f>I32-F32</f>
        <v>0</v>
      </c>
      <c r="H32" s="940">
        <f>E32</f>
        <v>0</v>
      </c>
      <c r="I32" s="831">
        <f>ROUND(H32,2)</f>
        <v>0</v>
      </c>
      <c r="J32" s="1022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</row>
    <row r="33" spans="1:42" s="158" customFormat="1" ht="25.5" customHeight="1" thickBot="1">
      <c r="A33" s="167" t="str">
        <f>'Avenant Total'!A33</f>
        <v>Autre équipement ou fourniture</v>
      </c>
      <c r="B33" s="352">
        <v>0</v>
      </c>
      <c r="C33" s="358">
        <f>ROUND(B33,2)</f>
        <v>0</v>
      </c>
      <c r="D33" s="402">
        <f>F33-C33</f>
        <v>0</v>
      </c>
      <c r="E33" s="828">
        <f>B33</f>
        <v>0</v>
      </c>
      <c r="F33" s="1023">
        <f>ROUND(E33,2)</f>
        <v>0</v>
      </c>
      <c r="G33" s="402">
        <f>I33-F33</f>
        <v>0</v>
      </c>
      <c r="H33" s="962">
        <f>E33</f>
        <v>0</v>
      </c>
      <c r="I33" s="837">
        <f>ROUND(H33,2)</f>
        <v>0</v>
      </c>
      <c r="J33" s="1024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</row>
    <row r="34" spans="1:42" s="158" customFormat="1" ht="30" customHeight="1" thickBot="1">
      <c r="A34" s="168" t="str">
        <f>'Avenant Total'!A34</f>
        <v>Sous-total Equipement et fournitures</v>
      </c>
      <c r="B34" s="359">
        <f aca="true" t="shared" si="3" ref="B34:I34">SUM(B29:B33)</f>
        <v>0</v>
      </c>
      <c r="C34" s="429">
        <f t="shared" si="3"/>
        <v>0</v>
      </c>
      <c r="D34" s="198">
        <f t="shared" si="3"/>
        <v>0</v>
      </c>
      <c r="E34" s="144">
        <f t="shared" si="3"/>
        <v>0</v>
      </c>
      <c r="F34" s="1025">
        <f t="shared" si="3"/>
        <v>0</v>
      </c>
      <c r="G34" s="1026">
        <f t="shared" si="3"/>
        <v>0</v>
      </c>
      <c r="H34" s="196">
        <f t="shared" si="3"/>
        <v>0</v>
      </c>
      <c r="I34" s="1025">
        <f t="shared" si="3"/>
        <v>0</v>
      </c>
      <c r="J34" s="1027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</row>
    <row r="35" spans="1:42" s="160" customFormat="1" ht="25.5" customHeight="1" thickBot="1">
      <c r="A35" s="1013" t="str">
        <f>'Avenant Total'!A35</f>
        <v>5. Couts des services</v>
      </c>
      <c r="B35" s="707"/>
      <c r="C35" s="707"/>
      <c r="D35" s="1014"/>
      <c r="E35" s="1018"/>
      <c r="F35" s="1016"/>
      <c r="G35" s="1014"/>
      <c r="H35" s="1014"/>
      <c r="I35" s="1018"/>
      <c r="J35" s="1017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</row>
    <row r="36" spans="1:42" s="158" customFormat="1" ht="29.25" customHeight="1">
      <c r="A36" s="167" t="str">
        <f>'Avenant Total'!A36</f>
        <v>Experts externes</v>
      </c>
      <c r="B36" s="350">
        <v>0</v>
      </c>
      <c r="C36" s="355">
        <f>ROUND(B36,2)</f>
        <v>0</v>
      </c>
      <c r="D36" s="404">
        <f aca="true" t="shared" si="4" ref="D36:D43">F36-C36</f>
        <v>0</v>
      </c>
      <c r="E36" s="838">
        <f>B36</f>
        <v>0</v>
      </c>
      <c r="F36" s="1019">
        <f>ROUND(E36,2)</f>
        <v>0</v>
      </c>
      <c r="G36" s="404">
        <f aca="true" t="shared" si="5" ref="G36:G43">I36-F36</f>
        <v>0</v>
      </c>
      <c r="H36" s="1020">
        <f aca="true" t="shared" si="6" ref="H36:H43">E36</f>
        <v>0</v>
      </c>
      <c r="I36" s="826">
        <f>ROUND(H36,2)</f>
        <v>0</v>
      </c>
      <c r="J36" s="1028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</row>
    <row r="37" spans="1:42" s="158" customFormat="1" ht="25.5" customHeight="1">
      <c r="A37" s="167" t="str">
        <f>'Avenant Total'!A37</f>
        <v>Publications, études, recherche</v>
      </c>
      <c r="B37" s="356">
        <v>0</v>
      </c>
      <c r="C37" s="357">
        <f>ROUND(B37,2)</f>
        <v>0</v>
      </c>
      <c r="D37" s="407">
        <f>F37-C37</f>
        <v>0</v>
      </c>
      <c r="E37" s="840">
        <f aca="true" t="shared" si="7" ref="E37:E43">B37</f>
        <v>0</v>
      </c>
      <c r="F37" s="1019">
        <f>ROUND(E37,2)</f>
        <v>0</v>
      </c>
      <c r="G37" s="407">
        <f t="shared" si="5"/>
        <v>0</v>
      </c>
      <c r="H37" s="940">
        <f t="shared" si="6"/>
        <v>0</v>
      </c>
      <c r="I37" s="831">
        <f>ROUND(H37,2)</f>
        <v>0</v>
      </c>
      <c r="J37" s="1022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</row>
    <row r="38" spans="1:42" s="158" customFormat="1" ht="30" customHeight="1">
      <c r="A38" s="167" t="str">
        <f>'Avenant Total'!A38</f>
        <v>Coûts de la vérification de dépenses</v>
      </c>
      <c r="B38" s="576">
        <v>0</v>
      </c>
      <c r="C38" s="357">
        <f aca="true" t="shared" si="8" ref="C38:C43">ROUND(B38,2)</f>
        <v>0</v>
      </c>
      <c r="D38" s="407">
        <f t="shared" si="4"/>
        <v>0</v>
      </c>
      <c r="E38" s="840">
        <f>B38</f>
        <v>0</v>
      </c>
      <c r="F38" s="1019">
        <f aca="true" t="shared" si="9" ref="F38:F43">ROUND(E38,2)</f>
        <v>0</v>
      </c>
      <c r="G38" s="407">
        <f t="shared" si="5"/>
        <v>0</v>
      </c>
      <c r="H38" s="940">
        <f t="shared" si="6"/>
        <v>0</v>
      </c>
      <c r="I38" s="831">
        <f aca="true" t="shared" si="10" ref="I38:I43">ROUND(H38,2)</f>
        <v>0</v>
      </c>
      <c r="J38" s="1029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</row>
    <row r="39" spans="1:42" s="158" customFormat="1" ht="25.5" customHeight="1">
      <c r="A39" s="167" t="str">
        <f>'Avenant Total'!A39</f>
        <v>Traduction, interprètes</v>
      </c>
      <c r="B39" s="356">
        <v>0</v>
      </c>
      <c r="C39" s="357">
        <f t="shared" si="8"/>
        <v>0</v>
      </c>
      <c r="D39" s="407">
        <f t="shared" si="4"/>
        <v>0</v>
      </c>
      <c r="E39" s="840">
        <f t="shared" si="7"/>
        <v>0</v>
      </c>
      <c r="F39" s="1019">
        <f t="shared" si="9"/>
        <v>0</v>
      </c>
      <c r="G39" s="406">
        <f t="shared" si="5"/>
        <v>0</v>
      </c>
      <c r="H39" s="940">
        <f t="shared" si="6"/>
        <v>0</v>
      </c>
      <c r="I39" s="831">
        <f t="shared" si="10"/>
        <v>0</v>
      </c>
      <c r="J39" s="1022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</row>
    <row r="40" spans="1:42" s="158" customFormat="1" ht="25.5">
      <c r="A40" s="167" t="str">
        <f>'Avenant Total'!A40</f>
        <v>Services financiers éligibles (coûts de la garantie bancaire, etc.)</v>
      </c>
      <c r="B40" s="356">
        <v>0</v>
      </c>
      <c r="C40" s="357">
        <f t="shared" si="8"/>
        <v>0</v>
      </c>
      <c r="D40" s="407">
        <f t="shared" si="4"/>
        <v>0</v>
      </c>
      <c r="E40" s="840">
        <f t="shared" si="7"/>
        <v>0</v>
      </c>
      <c r="F40" s="1019">
        <f t="shared" si="9"/>
        <v>0</v>
      </c>
      <c r="G40" s="875">
        <f t="shared" si="5"/>
        <v>0</v>
      </c>
      <c r="H40" s="940">
        <f t="shared" si="6"/>
        <v>0</v>
      </c>
      <c r="I40" s="831">
        <f t="shared" si="10"/>
        <v>0</v>
      </c>
      <c r="J40" s="1028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</row>
    <row r="41" spans="1:42" s="158" customFormat="1" ht="25.5" customHeight="1">
      <c r="A41" s="167" t="str">
        <f>'Avenant Total'!A41</f>
        <v>Coûts des conférences/séminaires</v>
      </c>
      <c r="B41" s="356">
        <v>0</v>
      </c>
      <c r="C41" s="357">
        <f t="shared" si="8"/>
        <v>0</v>
      </c>
      <c r="D41" s="407">
        <f t="shared" si="4"/>
        <v>0</v>
      </c>
      <c r="E41" s="840">
        <f t="shared" si="7"/>
        <v>0</v>
      </c>
      <c r="F41" s="1019">
        <f t="shared" si="9"/>
        <v>0</v>
      </c>
      <c r="G41" s="407">
        <f t="shared" si="5"/>
        <v>0</v>
      </c>
      <c r="H41" s="940">
        <f t="shared" si="6"/>
        <v>0</v>
      </c>
      <c r="I41" s="831">
        <f t="shared" si="10"/>
        <v>0</v>
      </c>
      <c r="J41" s="1022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</row>
    <row r="42" spans="1:42" s="158" customFormat="1" ht="25.5" customHeight="1">
      <c r="A42" s="167" t="str">
        <f>'Avenant Total'!A42</f>
        <v>Actions de visibilité</v>
      </c>
      <c r="B42" s="356">
        <v>0</v>
      </c>
      <c r="C42" s="357">
        <f t="shared" si="8"/>
        <v>0</v>
      </c>
      <c r="D42" s="407">
        <f t="shared" si="4"/>
        <v>0</v>
      </c>
      <c r="E42" s="840">
        <f t="shared" si="7"/>
        <v>0</v>
      </c>
      <c r="F42" s="1019">
        <f t="shared" si="9"/>
        <v>0</v>
      </c>
      <c r="G42" s="407">
        <f t="shared" si="5"/>
        <v>0</v>
      </c>
      <c r="H42" s="940">
        <f t="shared" si="6"/>
        <v>0</v>
      </c>
      <c r="I42" s="831">
        <f t="shared" si="10"/>
        <v>0</v>
      </c>
      <c r="J42" s="1022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</row>
    <row r="43" spans="1:42" s="158" customFormat="1" ht="36" customHeight="1" thickBot="1">
      <c r="A43" s="167" t="str">
        <f>'Avenant Total'!A43</f>
        <v>Autre service sous-traité</v>
      </c>
      <c r="B43" s="352">
        <v>0</v>
      </c>
      <c r="C43" s="358">
        <f t="shared" si="8"/>
        <v>0</v>
      </c>
      <c r="D43" s="406">
        <f t="shared" si="4"/>
        <v>0</v>
      </c>
      <c r="E43" s="843">
        <f t="shared" si="7"/>
        <v>0</v>
      </c>
      <c r="F43" s="1023">
        <f t="shared" si="9"/>
        <v>0</v>
      </c>
      <c r="G43" s="402">
        <f t="shared" si="5"/>
        <v>0</v>
      </c>
      <c r="H43" s="962">
        <f t="shared" si="6"/>
        <v>0</v>
      </c>
      <c r="I43" s="837">
        <f t="shared" si="10"/>
        <v>0</v>
      </c>
      <c r="J43" s="103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</row>
    <row r="44" spans="1:42" s="158" customFormat="1" ht="25.5" customHeight="1" thickBot="1">
      <c r="A44" s="168" t="str">
        <f>'Avenant Total'!A44</f>
        <v>Sous-total Services sous-traités</v>
      </c>
      <c r="B44" s="348">
        <f aca="true" t="shared" si="11" ref="B44:I44">SUM(B36:B43)</f>
        <v>0</v>
      </c>
      <c r="C44" s="353">
        <f t="shared" si="11"/>
        <v>0</v>
      </c>
      <c r="D44" s="134">
        <f t="shared" si="11"/>
        <v>0</v>
      </c>
      <c r="E44" s="142">
        <f t="shared" si="11"/>
        <v>0</v>
      </c>
      <c r="F44" s="143">
        <f t="shared" si="11"/>
        <v>0</v>
      </c>
      <c r="G44" s="1012">
        <f t="shared" si="11"/>
        <v>0</v>
      </c>
      <c r="H44" s="201">
        <f t="shared" si="11"/>
        <v>0</v>
      </c>
      <c r="I44" s="143">
        <f t="shared" si="11"/>
        <v>0</v>
      </c>
      <c r="J44" s="1006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</row>
    <row r="45" spans="1:42" s="160" customFormat="1" ht="25.5" customHeight="1" thickBot="1">
      <c r="A45" s="1031" t="str">
        <f>'Avenant Total'!A45</f>
        <v>6. Autres couts</v>
      </c>
      <c r="B45" s="1032"/>
      <c r="C45" s="1032"/>
      <c r="D45" s="1014"/>
      <c r="E45" s="1015"/>
      <c r="F45" s="1014"/>
      <c r="G45" s="1014"/>
      <c r="H45" s="1016"/>
      <c r="I45" s="1015"/>
      <c r="J45" s="1017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</row>
    <row r="46" spans="1:42" s="158" customFormat="1" ht="25.5" customHeight="1">
      <c r="A46" s="213" t="str">
        <f>'Avenant Total'!A46</f>
        <v>Subvention en cascade</v>
      </c>
      <c r="B46" s="430">
        <v>0</v>
      </c>
      <c r="C46" s="382">
        <f>ROUND(B46,2)</f>
        <v>0</v>
      </c>
      <c r="D46" s="404">
        <f>F46-C46</f>
        <v>0</v>
      </c>
      <c r="E46" s="1033">
        <f>B46</f>
        <v>0</v>
      </c>
      <c r="F46" s="1034">
        <f>ROUND(E46,2)</f>
        <v>0</v>
      </c>
      <c r="G46" s="404">
        <f>I46-F46</f>
        <v>0</v>
      </c>
      <c r="H46" s="962">
        <f>E46</f>
        <v>0</v>
      </c>
      <c r="I46" s="810">
        <f>ROUND(H46,2)</f>
        <v>0</v>
      </c>
      <c r="J46" s="1001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</row>
    <row r="47" spans="1:42" s="158" customFormat="1" ht="25.5" customHeight="1" thickBot="1">
      <c r="A47" s="214" t="str">
        <f>'Avenant Total'!A47</f>
        <v>Autres couts</v>
      </c>
      <c r="B47" s="430">
        <v>0</v>
      </c>
      <c r="C47" s="382">
        <f>ROUND(B47,2)</f>
        <v>0</v>
      </c>
      <c r="D47" s="402">
        <f>F47-C47</f>
        <v>0</v>
      </c>
      <c r="E47" s="1033">
        <f>B47</f>
        <v>0</v>
      </c>
      <c r="F47" s="1035">
        <f>ROUND(E47,2)</f>
        <v>0</v>
      </c>
      <c r="G47" s="402">
        <f>I47-F47</f>
        <v>0</v>
      </c>
      <c r="H47" s="962">
        <f>E47</f>
        <v>0</v>
      </c>
      <c r="I47" s="810">
        <f>ROUND(H47,2)</f>
        <v>0</v>
      </c>
      <c r="J47" s="1011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</row>
    <row r="48" spans="1:42" s="158" customFormat="1" ht="25.5" customHeight="1" thickBot="1">
      <c r="A48" s="215" t="s">
        <v>10</v>
      </c>
      <c r="B48" s="431">
        <f>SUM(B46:B47)</f>
        <v>0</v>
      </c>
      <c r="C48" s="431">
        <f>SUM(C46:C47)</f>
        <v>0</v>
      </c>
      <c r="D48" s="145">
        <f aca="true" t="shared" si="12" ref="D48:I48">SUM(D46:D47)</f>
        <v>0</v>
      </c>
      <c r="E48" s="142">
        <f t="shared" si="12"/>
        <v>0</v>
      </c>
      <c r="F48" s="143">
        <f t="shared" si="12"/>
        <v>0</v>
      </c>
      <c r="G48" s="1012">
        <f t="shared" si="12"/>
        <v>0</v>
      </c>
      <c r="H48" s="201">
        <f t="shared" si="12"/>
        <v>0</v>
      </c>
      <c r="I48" s="949">
        <f t="shared" si="12"/>
        <v>0</v>
      </c>
      <c r="J48" s="1036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</row>
    <row r="49" spans="1:63" ht="25.5" customHeight="1">
      <c r="A49" s="1037" t="s">
        <v>90</v>
      </c>
      <c r="B49" s="388">
        <f>B48+B44+B34+B27+B23+B18</f>
        <v>0</v>
      </c>
      <c r="C49" s="388">
        <f>C48+C44+C34+C27+C23+C18</f>
        <v>0</v>
      </c>
      <c r="D49" s="199">
        <f>F49-C49</f>
        <v>0</v>
      </c>
      <c r="E49" s="1038"/>
      <c r="F49" s="966">
        <f>F48+F44+F34+F27+F23+F18</f>
        <v>0</v>
      </c>
      <c r="G49" s="1039">
        <f>I49-F49</f>
        <v>0</v>
      </c>
      <c r="H49" s="1040"/>
      <c r="I49" s="969">
        <f>I48+I44+I34+I27+I23+I18</f>
        <v>0</v>
      </c>
      <c r="J49" s="104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</row>
    <row r="50" spans="1:63" ht="25.5" customHeight="1" thickBot="1">
      <c r="A50" s="1042" t="s">
        <v>91</v>
      </c>
      <c r="B50" s="389"/>
      <c r="C50" s="389"/>
      <c r="D50" s="1043"/>
      <c r="E50" s="933" t="e">
        <f>+F50/(F49-F27)</f>
        <v>#DIV/0!</v>
      </c>
      <c r="F50" s="971"/>
      <c r="G50" s="1044"/>
      <c r="H50" s="972" t="e">
        <f>+I50/(I49-I27)</f>
        <v>#DIV/0!</v>
      </c>
      <c r="I50" s="973"/>
      <c r="J50" s="1164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</row>
    <row r="51" spans="1:63" ht="25.5" customHeight="1" thickBot="1">
      <c r="A51" s="1045" t="s">
        <v>92</v>
      </c>
      <c r="B51" s="391">
        <f>SUM(B49:B50)</f>
        <v>0</v>
      </c>
      <c r="C51" s="391">
        <f>SUM(C49:C50)</f>
        <v>0</v>
      </c>
      <c r="D51" s="38">
        <f>F51-C51</f>
        <v>0</v>
      </c>
      <c r="E51" s="1046"/>
      <c r="F51" s="975">
        <f>F49+F50</f>
        <v>0</v>
      </c>
      <c r="G51" s="38">
        <f>I51-F51</f>
        <v>0</v>
      </c>
      <c r="H51" s="1047"/>
      <c r="I51" s="977">
        <f>I49+I50</f>
        <v>0</v>
      </c>
      <c r="J51" s="1165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</row>
    <row r="52" spans="1:42" s="158" customFormat="1" ht="12.75">
      <c r="A52" s="1048"/>
      <c r="B52" s="979" t="e">
        <f>+C50/(C49-C27)</f>
        <v>#DIV/0!</v>
      </c>
      <c r="C52" s="1049"/>
      <c r="D52" s="1050"/>
      <c r="E52" s="1050"/>
      <c r="F52" s="1051"/>
      <c r="G52" s="1050"/>
      <c r="H52" s="1049"/>
      <c r="I52" s="1049"/>
      <c r="J52" s="548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</row>
    <row r="53" spans="1:42" s="158" customFormat="1" ht="12.75">
      <c r="A53" s="1048"/>
      <c r="B53" s="1049"/>
      <c r="C53" s="1049"/>
      <c r="D53" s="1049"/>
      <c r="E53" s="1050"/>
      <c r="F53" s="1050"/>
      <c r="G53" s="1050"/>
      <c r="H53" s="1049"/>
      <c r="I53" s="1049"/>
      <c r="J53" s="548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</row>
    <row r="54" spans="1:42" s="158" customFormat="1" ht="12.75">
      <c r="A54" s="1048"/>
      <c r="B54" s="1049"/>
      <c r="C54" s="1049"/>
      <c r="D54" s="1050"/>
      <c r="E54" s="1050"/>
      <c r="F54" s="1050"/>
      <c r="G54" s="1050"/>
      <c r="H54" s="1049"/>
      <c r="I54" s="1049"/>
      <c r="J54" s="548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</row>
    <row r="55" spans="1:42" s="158" customFormat="1" ht="12.75">
      <c r="A55" s="1048"/>
      <c r="B55" s="1049"/>
      <c r="C55" s="1052"/>
      <c r="D55" s="1050"/>
      <c r="E55" s="1050"/>
      <c r="F55" s="1050"/>
      <c r="G55" s="1050"/>
      <c r="H55" s="1049"/>
      <c r="I55" s="1049"/>
      <c r="J55" s="548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</row>
    <row r="56" spans="1:42" s="158" customFormat="1" ht="12.75">
      <c r="A56" s="1048"/>
      <c r="B56" s="1049"/>
      <c r="C56" s="1049"/>
      <c r="D56" s="1050"/>
      <c r="E56" s="1050"/>
      <c r="F56" s="1050"/>
      <c r="G56" s="1050"/>
      <c r="H56" s="1049"/>
      <c r="I56" s="1049"/>
      <c r="J56" s="548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</row>
    <row r="57" spans="1:42" s="158" customFormat="1" ht="12.75">
      <c r="A57" s="1048"/>
      <c r="B57" s="1049"/>
      <c r="C57" s="1049"/>
      <c r="D57" s="1050"/>
      <c r="E57" s="1050"/>
      <c r="F57" s="1050"/>
      <c r="G57" s="1050"/>
      <c r="H57" s="1049"/>
      <c r="I57" s="1049"/>
      <c r="J57" s="548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</row>
    <row r="58" spans="1:42" s="158" customFormat="1" ht="12.75">
      <c r="A58" s="1048"/>
      <c r="B58" s="1049"/>
      <c r="C58" s="1049"/>
      <c r="D58" s="1050"/>
      <c r="E58" s="1050"/>
      <c r="F58" s="1050"/>
      <c r="G58" s="1050"/>
      <c r="H58" s="1049"/>
      <c r="I58" s="1049"/>
      <c r="J58" s="548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</row>
    <row r="59" spans="1:42" s="158" customFormat="1" ht="12.75">
      <c r="A59" s="1048"/>
      <c r="B59" s="1049"/>
      <c r="C59" s="1049"/>
      <c r="D59" s="1050"/>
      <c r="E59" s="1050"/>
      <c r="F59" s="1050"/>
      <c r="G59" s="1050"/>
      <c r="H59" s="1049"/>
      <c r="I59" s="1049"/>
      <c r="J59" s="548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</row>
    <row r="60" spans="1:42" s="158" customFormat="1" ht="12.75">
      <c r="A60" s="1048"/>
      <c r="B60" s="1049"/>
      <c r="C60" s="1049"/>
      <c r="D60" s="1050"/>
      <c r="E60" s="1050"/>
      <c r="F60" s="1050"/>
      <c r="G60" s="1050"/>
      <c r="H60" s="1049"/>
      <c r="I60" s="1049"/>
      <c r="J60" s="548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</row>
    <row r="61" spans="1:42" s="158" customFormat="1" ht="12.75">
      <c r="A61" s="1048"/>
      <c r="B61" s="1049"/>
      <c r="C61" s="1049"/>
      <c r="D61" s="1050"/>
      <c r="E61" s="1050"/>
      <c r="F61" s="1050"/>
      <c r="G61" s="1050"/>
      <c r="H61" s="1049"/>
      <c r="I61" s="1049"/>
      <c r="J61" s="548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</row>
    <row r="62" spans="1:42" s="158" customFormat="1" ht="12.75">
      <c r="A62" s="1048"/>
      <c r="B62" s="1049"/>
      <c r="C62" s="1049"/>
      <c r="D62" s="1050"/>
      <c r="E62" s="1050"/>
      <c r="F62" s="1050"/>
      <c r="G62" s="1050"/>
      <c r="H62" s="1049"/>
      <c r="I62" s="1049"/>
      <c r="J62" s="548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</row>
    <row r="63" spans="1:42" s="158" customFormat="1" ht="12.75">
      <c r="A63" s="1048"/>
      <c r="B63" s="1049"/>
      <c r="C63" s="1049"/>
      <c r="D63" s="1050"/>
      <c r="E63" s="1050"/>
      <c r="F63" s="1050"/>
      <c r="G63" s="1050"/>
      <c r="H63" s="1049"/>
      <c r="I63" s="1049"/>
      <c r="J63" s="1053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</row>
    <row r="64" spans="1:42" s="158" customFormat="1" ht="12.75">
      <c r="A64" s="1048"/>
      <c r="B64" s="1049"/>
      <c r="C64" s="1049"/>
      <c r="D64" s="1050"/>
      <c r="E64" s="1050"/>
      <c r="F64" s="1050"/>
      <c r="G64" s="1050"/>
      <c r="H64" s="1049"/>
      <c r="I64" s="1049"/>
      <c r="J64" s="548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</row>
    <row r="65" spans="1:42" s="158" customFormat="1" ht="12.75">
      <c r="A65" s="1048"/>
      <c r="B65" s="1049"/>
      <c r="C65" s="1049"/>
      <c r="D65" s="1050"/>
      <c r="E65" s="1050"/>
      <c r="F65" s="1050"/>
      <c r="G65" s="1050"/>
      <c r="H65" s="1049"/>
      <c r="I65" s="1049"/>
      <c r="J65" s="548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</row>
    <row r="66" spans="1:42" s="158" customFormat="1" ht="12.75">
      <c r="A66" s="1048"/>
      <c r="B66" s="1049"/>
      <c r="C66" s="1049"/>
      <c r="D66" s="1050"/>
      <c r="E66" s="1050"/>
      <c r="F66" s="1050"/>
      <c r="G66" s="1050"/>
      <c r="H66" s="1049"/>
      <c r="I66" s="1049"/>
      <c r="J66" s="548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</row>
    <row r="67" spans="1:42" s="158" customFormat="1" ht="12.75">
      <c r="A67" s="1048"/>
      <c r="B67" s="1049"/>
      <c r="C67" s="1049"/>
      <c r="D67" s="1050"/>
      <c r="E67" s="1050"/>
      <c r="F67" s="1050"/>
      <c r="G67" s="1050"/>
      <c r="H67" s="1049"/>
      <c r="I67" s="1049"/>
      <c r="J67" s="548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</row>
    <row r="68" spans="1:42" s="158" customFormat="1" ht="12.75">
      <c r="A68" s="1048"/>
      <c r="B68" s="1049"/>
      <c r="C68" s="1049"/>
      <c r="D68" s="1050"/>
      <c r="E68" s="1050"/>
      <c r="F68" s="1050"/>
      <c r="G68" s="1050"/>
      <c r="H68" s="1049"/>
      <c r="I68" s="1049"/>
      <c r="J68" s="548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</row>
    <row r="69" spans="1:42" s="158" customFormat="1" ht="12.75">
      <c r="A69" s="1048"/>
      <c r="B69" s="1049"/>
      <c r="C69" s="1049"/>
      <c r="D69" s="1050"/>
      <c r="E69" s="1050"/>
      <c r="F69" s="1050"/>
      <c r="G69" s="1050"/>
      <c r="H69" s="1049"/>
      <c r="I69" s="1049"/>
      <c r="J69" s="548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</row>
    <row r="70" spans="1:42" s="158" customFormat="1" ht="12.75">
      <c r="A70" s="1048"/>
      <c r="B70" s="1049"/>
      <c r="C70" s="1049"/>
      <c r="D70" s="1050"/>
      <c r="E70" s="1050"/>
      <c r="F70" s="1050"/>
      <c r="G70" s="1050"/>
      <c r="H70" s="1049"/>
      <c r="I70" s="1049"/>
      <c r="J70" s="548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</row>
    <row r="71" spans="1:42" s="158" customFormat="1" ht="12.75">
      <c r="A71" s="1048"/>
      <c r="B71" s="1049"/>
      <c r="C71" s="1049"/>
      <c r="D71" s="1050"/>
      <c r="E71" s="1050"/>
      <c r="F71" s="1050"/>
      <c r="G71" s="1050"/>
      <c r="H71" s="1049"/>
      <c r="I71" s="1049"/>
      <c r="J71" s="548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</row>
    <row r="72" spans="1:42" s="158" customFormat="1" ht="12.75">
      <c r="A72" s="1048"/>
      <c r="B72" s="1049"/>
      <c r="C72" s="1049"/>
      <c r="D72" s="1050"/>
      <c r="E72" s="1050"/>
      <c r="F72" s="1050"/>
      <c r="G72" s="1050"/>
      <c r="H72" s="1049"/>
      <c r="I72" s="1049"/>
      <c r="J72" s="548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</row>
    <row r="73" spans="1:42" s="158" customFormat="1" ht="12.75">
      <c r="A73" s="1048"/>
      <c r="B73" s="1049"/>
      <c r="C73" s="1049"/>
      <c r="D73" s="1050"/>
      <c r="E73" s="1050"/>
      <c r="F73" s="1050"/>
      <c r="G73" s="1050"/>
      <c r="H73" s="1049"/>
      <c r="I73" s="1049"/>
      <c r="J73" s="548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</row>
    <row r="74" spans="1:42" s="158" customFormat="1" ht="12.75">
      <c r="A74" s="1048"/>
      <c r="B74" s="1049"/>
      <c r="C74" s="1049"/>
      <c r="D74" s="1050"/>
      <c r="E74" s="1050"/>
      <c r="F74" s="1050"/>
      <c r="G74" s="1050"/>
      <c r="H74" s="1049"/>
      <c r="I74" s="1049"/>
      <c r="J74" s="548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</row>
    <row r="75" spans="1:42" s="158" customFormat="1" ht="12.75">
      <c r="A75" s="1048"/>
      <c r="B75" s="1049"/>
      <c r="C75" s="1049"/>
      <c r="D75" s="1050"/>
      <c r="E75" s="1050"/>
      <c r="F75" s="1050"/>
      <c r="G75" s="1050"/>
      <c r="H75" s="1049"/>
      <c r="I75" s="1049"/>
      <c r="J75" s="548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</row>
    <row r="76" spans="1:42" s="158" customFormat="1" ht="12.75">
      <c r="A76" s="1048"/>
      <c r="B76" s="1049"/>
      <c r="C76" s="1049"/>
      <c r="D76" s="1050"/>
      <c r="E76" s="1050"/>
      <c r="F76" s="1050"/>
      <c r="G76" s="1050"/>
      <c r="H76" s="1049"/>
      <c r="I76" s="1049"/>
      <c r="J76" s="548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</row>
    <row r="77" spans="1:42" s="158" customFormat="1" ht="12.75">
      <c r="A77" s="1048"/>
      <c r="B77" s="1049"/>
      <c r="C77" s="1049"/>
      <c r="D77" s="1050"/>
      <c r="E77" s="1050"/>
      <c r="F77" s="1050"/>
      <c r="G77" s="1050"/>
      <c r="H77" s="1049"/>
      <c r="I77" s="1049"/>
      <c r="J77" s="548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</row>
    <row r="78" spans="1:42" s="158" customFormat="1" ht="12.75">
      <c r="A78" s="1048"/>
      <c r="B78" s="1049"/>
      <c r="C78" s="1049"/>
      <c r="D78" s="1050"/>
      <c r="E78" s="1050"/>
      <c r="F78" s="1050"/>
      <c r="G78" s="1050"/>
      <c r="H78" s="1049"/>
      <c r="I78" s="1049"/>
      <c r="J78" s="548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</row>
    <row r="79" spans="1:42" s="158" customFormat="1" ht="12.75">
      <c r="A79" s="1048"/>
      <c r="B79" s="1049"/>
      <c r="C79" s="1049"/>
      <c r="D79" s="1050"/>
      <c r="E79" s="1050"/>
      <c r="F79" s="1050"/>
      <c r="G79" s="1050"/>
      <c r="H79" s="1049"/>
      <c r="I79" s="1049"/>
      <c r="J79" s="54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</row>
    <row r="80" spans="1:42" s="158" customFormat="1" ht="12.75">
      <c r="A80" s="1048"/>
      <c r="B80" s="1049"/>
      <c r="C80" s="1049"/>
      <c r="D80" s="1050"/>
      <c r="E80" s="1050"/>
      <c r="F80" s="1050"/>
      <c r="G80" s="1050"/>
      <c r="H80" s="1049"/>
      <c r="I80" s="1049"/>
      <c r="J80" s="548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</row>
    <row r="81" spans="1:42" s="158" customFormat="1" ht="12.75">
      <c r="A81" s="169"/>
      <c r="B81" s="150"/>
      <c r="C81" s="150"/>
      <c r="D81" s="170"/>
      <c r="E81" s="170"/>
      <c r="F81" s="170"/>
      <c r="G81" s="170"/>
      <c r="H81" s="150"/>
      <c r="I81" s="150"/>
      <c r="J81" s="149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</row>
    <row r="82" spans="1:42" s="158" customFormat="1" ht="12.75">
      <c r="A82" s="169"/>
      <c r="B82" s="150"/>
      <c r="C82" s="150"/>
      <c r="D82" s="170"/>
      <c r="E82" s="170"/>
      <c r="F82" s="170"/>
      <c r="G82" s="170"/>
      <c r="H82" s="150"/>
      <c r="I82" s="150"/>
      <c r="J82" s="149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</row>
    <row r="83" spans="1:42" s="158" customFormat="1" ht="12.75">
      <c r="A83" s="169"/>
      <c r="B83" s="150"/>
      <c r="C83" s="150"/>
      <c r="D83" s="170"/>
      <c r="E83" s="170"/>
      <c r="F83" s="170"/>
      <c r="G83" s="170"/>
      <c r="H83" s="150"/>
      <c r="I83" s="150"/>
      <c r="J83" s="149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</row>
    <row r="84" spans="1:42" s="158" customFormat="1" ht="12.75">
      <c r="A84" s="169"/>
      <c r="B84" s="150"/>
      <c r="C84" s="150"/>
      <c r="D84" s="170"/>
      <c r="E84" s="170"/>
      <c r="F84" s="170"/>
      <c r="G84" s="170"/>
      <c r="H84" s="150"/>
      <c r="I84" s="150"/>
      <c r="J84" s="149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</row>
    <row r="85" spans="1:42" s="158" customFormat="1" ht="12.75">
      <c r="A85" s="169"/>
      <c r="B85" s="150"/>
      <c r="C85" s="150"/>
      <c r="D85" s="170"/>
      <c r="E85" s="170"/>
      <c r="F85" s="170"/>
      <c r="G85" s="170"/>
      <c r="H85" s="150"/>
      <c r="I85" s="150"/>
      <c r="J85" s="149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</row>
    <row r="86" spans="1:42" s="158" customFormat="1" ht="12.75">
      <c r="A86" s="169"/>
      <c r="B86" s="150"/>
      <c r="C86" s="150"/>
      <c r="D86" s="170"/>
      <c r="E86" s="170"/>
      <c r="F86" s="170"/>
      <c r="G86" s="170"/>
      <c r="H86" s="150"/>
      <c r="I86" s="150"/>
      <c r="J86" s="149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</row>
    <row r="87" spans="1:42" s="158" customFormat="1" ht="12.75">
      <c r="A87" s="169"/>
      <c r="B87" s="150"/>
      <c r="C87" s="150"/>
      <c r="D87" s="170"/>
      <c r="E87" s="170"/>
      <c r="F87" s="170"/>
      <c r="G87" s="170"/>
      <c r="H87" s="150"/>
      <c r="I87" s="150"/>
      <c r="J87" s="149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</row>
    <row r="88" spans="1:42" s="158" customFormat="1" ht="12.75">
      <c r="A88" s="169"/>
      <c r="B88" s="150"/>
      <c r="C88" s="150"/>
      <c r="D88" s="170"/>
      <c r="E88" s="170"/>
      <c r="F88" s="170"/>
      <c r="G88" s="170"/>
      <c r="H88" s="150"/>
      <c r="I88" s="150"/>
      <c r="J88" s="149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</row>
    <row r="89" spans="1:42" s="158" customFormat="1" ht="12.75">
      <c r="A89" s="169"/>
      <c r="B89" s="150"/>
      <c r="C89" s="150"/>
      <c r="D89" s="170"/>
      <c r="E89" s="170"/>
      <c r="F89" s="170"/>
      <c r="G89" s="170"/>
      <c r="H89" s="150"/>
      <c r="I89" s="150"/>
      <c r="J89" s="149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</row>
    <row r="90" spans="1:42" s="158" customFormat="1" ht="12.75">
      <c r="A90" s="169"/>
      <c r="B90" s="150"/>
      <c r="C90" s="150"/>
      <c r="D90" s="170"/>
      <c r="E90" s="170"/>
      <c r="F90" s="170"/>
      <c r="G90" s="170"/>
      <c r="H90" s="150"/>
      <c r="I90" s="150"/>
      <c r="J90" s="149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</row>
    <row r="91" spans="1:42" s="158" customFormat="1" ht="12.75">
      <c r="A91" s="169"/>
      <c r="B91" s="150"/>
      <c r="C91" s="150"/>
      <c r="D91" s="170"/>
      <c r="E91" s="170"/>
      <c r="F91" s="170"/>
      <c r="G91" s="170"/>
      <c r="H91" s="150"/>
      <c r="I91" s="150"/>
      <c r="J91" s="149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</row>
    <row r="92" spans="1:42" s="158" customFormat="1" ht="12.75">
      <c r="A92" s="169"/>
      <c r="B92" s="150"/>
      <c r="C92" s="150"/>
      <c r="D92" s="170"/>
      <c r="E92" s="170"/>
      <c r="F92" s="170"/>
      <c r="G92" s="170"/>
      <c r="H92" s="150"/>
      <c r="I92" s="150"/>
      <c r="J92" s="149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</row>
    <row r="93" spans="1:42" s="158" customFormat="1" ht="12.75">
      <c r="A93" s="169"/>
      <c r="B93" s="150"/>
      <c r="C93" s="150"/>
      <c r="D93" s="170"/>
      <c r="E93" s="170"/>
      <c r="F93" s="170"/>
      <c r="G93" s="170"/>
      <c r="H93" s="150"/>
      <c r="I93" s="150"/>
      <c r="J93" s="149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</row>
    <row r="94" spans="1:42" s="158" customFormat="1" ht="12.75">
      <c r="A94" s="169"/>
      <c r="B94" s="150"/>
      <c r="C94" s="150"/>
      <c r="D94" s="170"/>
      <c r="E94" s="170"/>
      <c r="F94" s="170"/>
      <c r="G94" s="170"/>
      <c r="H94" s="150"/>
      <c r="I94" s="150"/>
      <c r="J94" s="149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</row>
    <row r="95" spans="1:42" s="158" customFormat="1" ht="12.75">
      <c r="A95" s="169"/>
      <c r="B95" s="150"/>
      <c r="C95" s="150"/>
      <c r="D95" s="170"/>
      <c r="E95" s="170"/>
      <c r="F95" s="170"/>
      <c r="G95" s="170"/>
      <c r="H95" s="150"/>
      <c r="I95" s="150"/>
      <c r="J95" s="149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</row>
    <row r="96" spans="1:42" s="158" customFormat="1" ht="12.75">
      <c r="A96" s="169"/>
      <c r="B96" s="150"/>
      <c r="C96" s="150"/>
      <c r="D96" s="170"/>
      <c r="E96" s="170"/>
      <c r="F96" s="170"/>
      <c r="G96" s="170"/>
      <c r="H96" s="150"/>
      <c r="I96" s="150"/>
      <c r="J96" s="149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</row>
    <row r="97" spans="1:42" s="158" customFormat="1" ht="12.75">
      <c r="A97" s="169"/>
      <c r="B97" s="150"/>
      <c r="C97" s="150"/>
      <c r="D97" s="170"/>
      <c r="E97" s="170"/>
      <c r="F97" s="170"/>
      <c r="G97" s="170"/>
      <c r="H97" s="150"/>
      <c r="I97" s="150"/>
      <c r="J97" s="149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</row>
    <row r="98" spans="1:42" s="158" customFormat="1" ht="12.75">
      <c r="A98" s="169"/>
      <c r="B98" s="150"/>
      <c r="C98" s="150"/>
      <c r="D98" s="170"/>
      <c r="E98" s="170"/>
      <c r="F98" s="170"/>
      <c r="G98" s="170"/>
      <c r="H98" s="150"/>
      <c r="I98" s="150"/>
      <c r="J98" s="149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</row>
    <row r="99" spans="1:42" s="158" customFormat="1" ht="12.75">
      <c r="A99" s="169"/>
      <c r="B99" s="150"/>
      <c r="C99" s="150"/>
      <c r="D99" s="170"/>
      <c r="E99" s="170"/>
      <c r="F99" s="170"/>
      <c r="G99" s="170"/>
      <c r="H99" s="150"/>
      <c r="I99" s="150"/>
      <c r="J99" s="149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</row>
    <row r="100" spans="1:42" s="158" customFormat="1" ht="12.75">
      <c r="A100" s="169"/>
      <c r="B100" s="150"/>
      <c r="C100" s="150"/>
      <c r="D100" s="170"/>
      <c r="E100" s="170"/>
      <c r="F100" s="170"/>
      <c r="G100" s="170"/>
      <c r="H100" s="150"/>
      <c r="I100" s="150"/>
      <c r="J100" s="149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</row>
    <row r="101" spans="1:42" s="158" customFormat="1" ht="12.75">
      <c r="A101" s="169"/>
      <c r="B101" s="150"/>
      <c r="C101" s="150"/>
      <c r="D101" s="170"/>
      <c r="E101" s="170"/>
      <c r="F101" s="170"/>
      <c r="G101" s="170"/>
      <c r="H101" s="150"/>
      <c r="I101" s="150"/>
      <c r="J101" s="149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</row>
    <row r="102" spans="1:42" s="158" customFormat="1" ht="12.75">
      <c r="A102" s="169"/>
      <c r="B102" s="150"/>
      <c r="C102" s="150"/>
      <c r="D102" s="170"/>
      <c r="E102" s="170"/>
      <c r="F102" s="170"/>
      <c r="G102" s="170"/>
      <c r="H102" s="150"/>
      <c r="I102" s="150"/>
      <c r="J102" s="149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</row>
    <row r="103" spans="1:42" s="158" customFormat="1" ht="12.75">
      <c r="A103" s="169"/>
      <c r="B103" s="150"/>
      <c r="C103" s="150"/>
      <c r="D103" s="170"/>
      <c r="E103" s="170"/>
      <c r="F103" s="170"/>
      <c r="G103" s="170"/>
      <c r="H103" s="150"/>
      <c r="I103" s="150"/>
      <c r="J103" s="149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</row>
    <row r="104" spans="1:42" s="158" customFormat="1" ht="12.75">
      <c r="A104" s="169"/>
      <c r="B104" s="150"/>
      <c r="C104" s="150"/>
      <c r="D104" s="170"/>
      <c r="E104" s="170"/>
      <c r="F104" s="170"/>
      <c r="G104" s="170"/>
      <c r="H104" s="150"/>
      <c r="I104" s="150"/>
      <c r="J104" s="149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</row>
    <row r="105" spans="1:42" s="158" customFormat="1" ht="12.75">
      <c r="A105" s="169"/>
      <c r="B105" s="150"/>
      <c r="C105" s="150"/>
      <c r="D105" s="170"/>
      <c r="E105" s="170"/>
      <c r="F105" s="170"/>
      <c r="G105" s="170"/>
      <c r="H105" s="150"/>
      <c r="I105" s="150"/>
      <c r="J105" s="149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</row>
    <row r="106" spans="1:42" s="158" customFormat="1" ht="12.75">
      <c r="A106" s="169"/>
      <c r="B106" s="150"/>
      <c r="C106" s="150"/>
      <c r="D106" s="170"/>
      <c r="E106" s="170"/>
      <c r="F106" s="170"/>
      <c r="G106" s="170"/>
      <c r="H106" s="150"/>
      <c r="I106" s="150"/>
      <c r="J106" s="149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</row>
    <row r="107" spans="1:42" s="158" customFormat="1" ht="12.75">
      <c r="A107" s="169"/>
      <c r="B107" s="150"/>
      <c r="C107" s="150"/>
      <c r="D107" s="170"/>
      <c r="E107" s="170"/>
      <c r="F107" s="170"/>
      <c r="G107" s="170"/>
      <c r="H107" s="150"/>
      <c r="I107" s="150"/>
      <c r="J107" s="149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</row>
    <row r="108" spans="1:42" s="158" customFormat="1" ht="12.75">
      <c r="A108" s="169"/>
      <c r="B108" s="150"/>
      <c r="C108" s="150"/>
      <c r="D108" s="170"/>
      <c r="E108" s="170"/>
      <c r="F108" s="170"/>
      <c r="G108" s="170"/>
      <c r="H108" s="150"/>
      <c r="I108" s="150"/>
      <c r="J108" s="149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</row>
    <row r="109" spans="1:42" s="158" customFormat="1" ht="12.75">
      <c r="A109" s="169"/>
      <c r="B109" s="150"/>
      <c r="C109" s="150"/>
      <c r="D109" s="170"/>
      <c r="E109" s="170"/>
      <c r="F109" s="170"/>
      <c r="G109" s="170"/>
      <c r="H109" s="150"/>
      <c r="I109" s="150"/>
      <c r="J109" s="149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</row>
    <row r="110" spans="1:42" s="158" customFormat="1" ht="12.75">
      <c r="A110" s="169"/>
      <c r="B110" s="150"/>
      <c r="C110" s="150"/>
      <c r="D110" s="170"/>
      <c r="E110" s="170"/>
      <c r="F110" s="170"/>
      <c r="G110" s="170"/>
      <c r="H110" s="150"/>
      <c r="I110" s="150"/>
      <c r="J110" s="149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</row>
    <row r="111" spans="1:42" s="158" customFormat="1" ht="12.75">
      <c r="A111" s="169"/>
      <c r="B111" s="150"/>
      <c r="C111" s="150"/>
      <c r="D111" s="170"/>
      <c r="E111" s="170"/>
      <c r="F111" s="170"/>
      <c r="G111" s="170"/>
      <c r="H111" s="150"/>
      <c r="I111" s="150"/>
      <c r="J111" s="149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</row>
    <row r="112" spans="1:42" s="158" customFormat="1" ht="12.75">
      <c r="A112" s="169"/>
      <c r="B112" s="150"/>
      <c r="C112" s="150"/>
      <c r="D112" s="170"/>
      <c r="E112" s="170"/>
      <c r="F112" s="170"/>
      <c r="G112" s="170"/>
      <c r="H112" s="150"/>
      <c r="I112" s="150"/>
      <c r="J112" s="149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</row>
    <row r="113" spans="1:42" s="158" customFormat="1" ht="12.75">
      <c r="A113" s="169"/>
      <c r="B113" s="150"/>
      <c r="C113" s="150"/>
      <c r="D113" s="170"/>
      <c r="E113" s="170"/>
      <c r="F113" s="170"/>
      <c r="G113" s="170"/>
      <c r="H113" s="150"/>
      <c r="I113" s="150"/>
      <c r="J113" s="149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</row>
    <row r="114" spans="1:42" s="158" customFormat="1" ht="12.75">
      <c r="A114" s="169"/>
      <c r="B114" s="150"/>
      <c r="C114" s="150"/>
      <c r="D114" s="170"/>
      <c r="E114" s="170"/>
      <c r="F114" s="170"/>
      <c r="G114" s="170"/>
      <c r="H114" s="150"/>
      <c r="I114" s="150"/>
      <c r="J114" s="149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</row>
    <row r="115" spans="1:42" s="158" customFormat="1" ht="12.75">
      <c r="A115" s="169"/>
      <c r="B115" s="150"/>
      <c r="C115" s="150"/>
      <c r="D115" s="170"/>
      <c r="E115" s="170"/>
      <c r="F115" s="170"/>
      <c r="G115" s="170"/>
      <c r="H115" s="150"/>
      <c r="I115" s="150"/>
      <c r="J115" s="149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</row>
    <row r="116" spans="1:42" s="158" customFormat="1" ht="12.75">
      <c r="A116" s="169"/>
      <c r="B116" s="150"/>
      <c r="C116" s="150"/>
      <c r="D116" s="170"/>
      <c r="E116" s="170"/>
      <c r="F116" s="170"/>
      <c r="G116" s="170"/>
      <c r="H116" s="150"/>
      <c r="I116" s="150"/>
      <c r="J116" s="149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</row>
    <row r="117" spans="1:42" s="158" customFormat="1" ht="12.75">
      <c r="A117" s="169"/>
      <c r="B117" s="150"/>
      <c r="C117" s="150"/>
      <c r="D117" s="170"/>
      <c r="E117" s="170"/>
      <c r="F117" s="170"/>
      <c r="G117" s="170"/>
      <c r="H117" s="150"/>
      <c r="I117" s="150"/>
      <c r="J117" s="149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</row>
    <row r="118" spans="1:42" s="158" customFormat="1" ht="12.75">
      <c r="A118" s="169"/>
      <c r="B118" s="150"/>
      <c r="C118" s="150"/>
      <c r="D118" s="170"/>
      <c r="E118" s="170"/>
      <c r="F118" s="170"/>
      <c r="G118" s="170"/>
      <c r="H118" s="150"/>
      <c r="I118" s="150"/>
      <c r="J118" s="149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</row>
    <row r="119" spans="1:42" s="158" customFormat="1" ht="12.75">
      <c r="A119" s="169"/>
      <c r="B119" s="150"/>
      <c r="C119" s="150"/>
      <c r="D119" s="170"/>
      <c r="E119" s="170"/>
      <c r="F119" s="170"/>
      <c r="G119" s="170"/>
      <c r="H119" s="150"/>
      <c r="I119" s="150"/>
      <c r="J119" s="149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</row>
    <row r="120" spans="1:42" s="158" customFormat="1" ht="12.75">
      <c r="A120" s="169"/>
      <c r="B120" s="150"/>
      <c r="C120" s="150"/>
      <c r="D120" s="170"/>
      <c r="E120" s="170"/>
      <c r="F120" s="170"/>
      <c r="G120" s="170"/>
      <c r="H120" s="150"/>
      <c r="I120" s="150"/>
      <c r="J120" s="149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</row>
    <row r="121" spans="1:42" s="158" customFormat="1" ht="12.75">
      <c r="A121" s="169"/>
      <c r="B121" s="150"/>
      <c r="C121" s="150"/>
      <c r="D121" s="170"/>
      <c r="E121" s="170"/>
      <c r="F121" s="170"/>
      <c r="G121" s="170"/>
      <c r="H121" s="150"/>
      <c r="I121" s="150"/>
      <c r="J121" s="149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</row>
    <row r="122" spans="1:42" s="158" customFormat="1" ht="12.75">
      <c r="A122" s="169"/>
      <c r="B122" s="150"/>
      <c r="C122" s="150"/>
      <c r="D122" s="170"/>
      <c r="E122" s="170"/>
      <c r="F122" s="170"/>
      <c r="G122" s="170"/>
      <c r="H122" s="150"/>
      <c r="I122" s="150"/>
      <c r="J122" s="149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</row>
    <row r="123" spans="1:42" s="158" customFormat="1" ht="12.75">
      <c r="A123" s="169"/>
      <c r="B123" s="150"/>
      <c r="C123" s="150"/>
      <c r="D123" s="170"/>
      <c r="E123" s="170"/>
      <c r="F123" s="170"/>
      <c r="G123" s="170"/>
      <c r="H123" s="150"/>
      <c r="I123" s="150"/>
      <c r="J123" s="149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</row>
    <row r="124" spans="1:42" s="158" customFormat="1" ht="12.75">
      <c r="A124" s="169"/>
      <c r="B124" s="150"/>
      <c r="C124" s="150"/>
      <c r="D124" s="170"/>
      <c r="E124" s="170"/>
      <c r="F124" s="170"/>
      <c r="G124" s="170"/>
      <c r="H124" s="150"/>
      <c r="I124" s="150"/>
      <c r="J124" s="149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</row>
    <row r="125" spans="1:42" s="158" customFormat="1" ht="12.75">
      <c r="A125" s="169"/>
      <c r="B125" s="150"/>
      <c r="C125" s="150"/>
      <c r="D125" s="170"/>
      <c r="E125" s="170"/>
      <c r="F125" s="170"/>
      <c r="G125" s="170"/>
      <c r="H125" s="150"/>
      <c r="I125" s="150"/>
      <c r="J125" s="149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</row>
    <row r="126" spans="1:42" s="158" customFormat="1" ht="12.75">
      <c r="A126" s="169"/>
      <c r="B126" s="150"/>
      <c r="C126" s="150"/>
      <c r="D126" s="170"/>
      <c r="E126" s="170"/>
      <c r="F126" s="170"/>
      <c r="G126" s="170"/>
      <c r="H126" s="150"/>
      <c r="I126" s="150"/>
      <c r="J126" s="149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</row>
    <row r="127" spans="1:42" s="158" customFormat="1" ht="12.75">
      <c r="A127" s="169"/>
      <c r="B127" s="150"/>
      <c r="C127" s="150"/>
      <c r="D127" s="170"/>
      <c r="E127" s="170"/>
      <c r="F127" s="170"/>
      <c r="G127" s="170"/>
      <c r="H127" s="150"/>
      <c r="I127" s="150"/>
      <c r="J127" s="149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</row>
    <row r="128" spans="1:42" s="158" customFormat="1" ht="12.75">
      <c r="A128" s="169"/>
      <c r="B128" s="150"/>
      <c r="C128" s="150"/>
      <c r="D128" s="170"/>
      <c r="E128" s="170"/>
      <c r="F128" s="170"/>
      <c r="G128" s="170"/>
      <c r="H128" s="150"/>
      <c r="I128" s="150"/>
      <c r="J128" s="149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</row>
    <row r="129" spans="1:42" s="158" customFormat="1" ht="12.75">
      <c r="A129" s="169"/>
      <c r="B129" s="150"/>
      <c r="C129" s="150"/>
      <c r="D129" s="170"/>
      <c r="E129" s="170"/>
      <c r="F129" s="170"/>
      <c r="G129" s="170"/>
      <c r="H129" s="150"/>
      <c r="I129" s="150"/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</row>
    <row r="130" spans="1:42" s="158" customFormat="1" ht="12.75">
      <c r="A130" s="169"/>
      <c r="B130" s="150"/>
      <c r="C130" s="150"/>
      <c r="D130" s="170"/>
      <c r="E130" s="170"/>
      <c r="F130" s="170"/>
      <c r="G130" s="170"/>
      <c r="H130" s="150"/>
      <c r="I130" s="150"/>
      <c r="J130" s="149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</row>
    <row r="131" spans="1:42" s="158" customFormat="1" ht="12.75">
      <c r="A131" s="169"/>
      <c r="B131" s="150"/>
      <c r="C131" s="150"/>
      <c r="D131" s="170"/>
      <c r="E131" s="170"/>
      <c r="F131" s="170"/>
      <c r="G131" s="170"/>
      <c r="H131" s="150"/>
      <c r="I131" s="150"/>
      <c r="J131" s="149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</row>
    <row r="132" spans="1:42" s="158" customFormat="1" ht="12.75">
      <c r="A132" s="169"/>
      <c r="B132" s="150"/>
      <c r="C132" s="150"/>
      <c r="D132" s="170"/>
      <c r="E132" s="170"/>
      <c r="F132" s="170"/>
      <c r="G132" s="170"/>
      <c r="H132" s="150"/>
      <c r="I132" s="150"/>
      <c r="J132" s="149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</row>
    <row r="133" spans="1:42" s="158" customFormat="1" ht="12.75">
      <c r="A133" s="169"/>
      <c r="B133" s="150"/>
      <c r="C133" s="150"/>
      <c r="D133" s="170"/>
      <c r="E133" s="170"/>
      <c r="F133" s="170"/>
      <c r="G133" s="170"/>
      <c r="H133" s="150"/>
      <c r="I133" s="150"/>
      <c r="J133" s="149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</row>
    <row r="134" spans="1:42" s="158" customFormat="1" ht="12.75">
      <c r="A134" s="169"/>
      <c r="B134" s="150"/>
      <c r="C134" s="150"/>
      <c r="D134" s="170"/>
      <c r="E134" s="170"/>
      <c r="F134" s="170"/>
      <c r="G134" s="170"/>
      <c r="H134" s="150"/>
      <c r="I134" s="150"/>
      <c r="J134" s="149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</row>
    <row r="135" spans="1:42" s="158" customFormat="1" ht="12.75">
      <c r="A135" s="169"/>
      <c r="B135" s="150"/>
      <c r="C135" s="150"/>
      <c r="D135" s="170"/>
      <c r="E135" s="170"/>
      <c r="F135" s="170"/>
      <c r="G135" s="170"/>
      <c r="H135" s="150"/>
      <c r="I135" s="150"/>
      <c r="J135" s="149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</row>
    <row r="136" spans="1:42" s="158" customFormat="1" ht="12.75">
      <c r="A136" s="169"/>
      <c r="B136" s="150"/>
      <c r="C136" s="150"/>
      <c r="D136" s="170"/>
      <c r="E136" s="170"/>
      <c r="F136" s="170"/>
      <c r="G136" s="170"/>
      <c r="H136" s="150"/>
      <c r="I136" s="150"/>
      <c r="J136" s="149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</row>
    <row r="137" spans="1:42" s="158" customFormat="1" ht="12.75">
      <c r="A137" s="169"/>
      <c r="B137" s="150"/>
      <c r="C137" s="150"/>
      <c r="D137" s="170"/>
      <c r="E137" s="170"/>
      <c r="F137" s="170"/>
      <c r="G137" s="170"/>
      <c r="H137" s="150"/>
      <c r="I137" s="150"/>
      <c r="J137" s="149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</row>
    <row r="138" spans="1:42" s="158" customFormat="1" ht="12.75">
      <c r="A138" s="169"/>
      <c r="B138" s="150"/>
      <c r="C138" s="150"/>
      <c r="D138" s="170"/>
      <c r="E138" s="170"/>
      <c r="F138" s="170"/>
      <c r="G138" s="170"/>
      <c r="H138" s="150"/>
      <c r="I138" s="150"/>
      <c r="J138" s="149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</row>
    <row r="139" spans="1:42" s="158" customFormat="1" ht="12.75">
      <c r="A139" s="169"/>
      <c r="B139" s="150"/>
      <c r="C139" s="150"/>
      <c r="D139" s="170"/>
      <c r="E139" s="170"/>
      <c r="F139" s="170"/>
      <c r="G139" s="170"/>
      <c r="H139" s="150"/>
      <c r="I139" s="150"/>
      <c r="J139" s="149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</row>
    <row r="140" spans="1:42" s="158" customFormat="1" ht="12.75">
      <c r="A140" s="169"/>
      <c r="B140" s="150"/>
      <c r="C140" s="150"/>
      <c r="D140" s="170"/>
      <c r="E140" s="170"/>
      <c r="F140" s="170"/>
      <c r="G140" s="170"/>
      <c r="H140" s="150"/>
      <c r="I140" s="150"/>
      <c r="J140" s="149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</row>
    <row r="141" spans="1:42" s="158" customFormat="1" ht="12.75">
      <c r="A141" s="169"/>
      <c r="B141" s="150"/>
      <c r="C141" s="150"/>
      <c r="D141" s="170"/>
      <c r="E141" s="170"/>
      <c r="F141" s="170"/>
      <c r="G141" s="170"/>
      <c r="H141" s="150"/>
      <c r="I141" s="150"/>
      <c r="J141" s="149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</row>
    <row r="142" spans="1:9" ht="12.75">
      <c r="A142" s="169"/>
      <c r="B142" s="150"/>
      <c r="C142" s="150"/>
      <c r="D142" s="170"/>
      <c r="E142" s="170"/>
      <c r="F142" s="170"/>
      <c r="G142" s="170"/>
      <c r="H142" s="150"/>
      <c r="I142" s="150"/>
    </row>
    <row r="143" spans="1:9" ht="12.75">
      <c r="A143" s="169"/>
      <c r="B143" s="150"/>
      <c r="C143" s="150"/>
      <c r="D143" s="170"/>
      <c r="E143" s="170"/>
      <c r="F143" s="170"/>
      <c r="G143" s="170"/>
      <c r="H143" s="150"/>
      <c r="I143" s="150"/>
    </row>
    <row r="144" spans="1:9" ht="12.75">
      <c r="A144" s="169"/>
      <c r="B144" s="150"/>
      <c r="C144" s="150"/>
      <c r="D144" s="170"/>
      <c r="E144" s="170"/>
      <c r="F144" s="170"/>
      <c r="G144" s="170"/>
      <c r="H144" s="150"/>
      <c r="I144" s="150"/>
    </row>
    <row r="145" spans="1:9" ht="12.75">
      <c r="A145" s="169"/>
      <c r="B145" s="150"/>
      <c r="C145" s="150"/>
      <c r="D145" s="170"/>
      <c r="E145" s="170"/>
      <c r="F145" s="170"/>
      <c r="G145" s="170"/>
      <c r="H145" s="150"/>
      <c r="I145" s="150"/>
    </row>
    <row r="146" spans="1:9" ht="12.75">
      <c r="A146" s="169"/>
      <c r="B146" s="150"/>
      <c r="C146" s="150"/>
      <c r="D146" s="170"/>
      <c r="E146" s="170"/>
      <c r="F146" s="170"/>
      <c r="G146" s="170"/>
      <c r="H146" s="150"/>
      <c r="I146" s="150"/>
    </row>
    <row r="147" spans="1:9" ht="12.75">
      <c r="A147" s="169"/>
      <c r="B147" s="150"/>
      <c r="C147" s="150"/>
      <c r="D147" s="170"/>
      <c r="E147" s="170"/>
      <c r="F147" s="170"/>
      <c r="G147" s="170"/>
      <c r="H147" s="150"/>
      <c r="I147" s="150"/>
    </row>
    <row r="148" spans="1:9" ht="12.75">
      <c r="A148" s="169"/>
      <c r="B148" s="150"/>
      <c r="C148" s="150"/>
      <c r="D148" s="170"/>
      <c r="E148" s="170"/>
      <c r="F148" s="170"/>
      <c r="G148" s="170"/>
      <c r="H148" s="150"/>
      <c r="I148" s="150"/>
    </row>
    <row r="149" spans="1:9" ht="12.75">
      <c r="A149" s="169"/>
      <c r="B149" s="150"/>
      <c r="C149" s="150"/>
      <c r="D149" s="170"/>
      <c r="E149" s="170"/>
      <c r="F149" s="170"/>
      <c r="G149" s="170"/>
      <c r="H149" s="150"/>
      <c r="I149" s="150"/>
    </row>
    <row r="150" spans="1:9" ht="12.75">
      <c r="A150" s="169"/>
      <c r="B150" s="150"/>
      <c r="C150" s="150"/>
      <c r="D150" s="170"/>
      <c r="E150" s="170"/>
      <c r="F150" s="170"/>
      <c r="G150" s="170"/>
      <c r="H150" s="150"/>
      <c r="I150" s="150"/>
    </row>
    <row r="151" spans="1:9" ht="12.75">
      <c r="A151" s="169"/>
      <c r="B151" s="150"/>
      <c r="C151" s="150"/>
      <c r="D151" s="170"/>
      <c r="E151" s="170"/>
      <c r="F151" s="170"/>
      <c r="G151" s="170"/>
      <c r="H151" s="150"/>
      <c r="I151" s="150"/>
    </row>
    <row r="152" spans="1:9" ht="12.75">
      <c r="A152" s="169"/>
      <c r="B152" s="150"/>
      <c r="C152" s="150"/>
      <c r="D152" s="170"/>
      <c r="E152" s="170"/>
      <c r="F152" s="170"/>
      <c r="G152" s="170"/>
      <c r="H152" s="150"/>
      <c r="I152" s="150"/>
    </row>
    <row r="153" spans="1:9" ht="12.75">
      <c r="A153" s="169"/>
      <c r="B153" s="150"/>
      <c r="C153" s="150"/>
      <c r="D153" s="170"/>
      <c r="E153" s="170"/>
      <c r="F153" s="170"/>
      <c r="G153" s="170"/>
      <c r="H153" s="150"/>
      <c r="I153" s="150"/>
    </row>
    <row r="154" spans="1:9" ht="12.75">
      <c r="A154" s="169"/>
      <c r="B154" s="150"/>
      <c r="C154" s="150"/>
      <c r="D154" s="170"/>
      <c r="E154" s="170"/>
      <c r="F154" s="170"/>
      <c r="G154" s="170"/>
      <c r="H154" s="150"/>
      <c r="I154" s="150"/>
    </row>
    <row r="155" spans="1:9" ht="12.75">
      <c r="A155" s="169"/>
      <c r="B155" s="150"/>
      <c r="C155" s="150"/>
      <c r="D155" s="170"/>
      <c r="E155" s="170"/>
      <c r="F155" s="170"/>
      <c r="G155" s="170"/>
      <c r="H155" s="150"/>
      <c r="I155" s="150"/>
    </row>
    <row r="156" spans="1:9" ht="12.75">
      <c r="A156" s="169"/>
      <c r="B156" s="150"/>
      <c r="C156" s="150"/>
      <c r="D156" s="170"/>
      <c r="E156" s="170"/>
      <c r="F156" s="170"/>
      <c r="G156" s="170"/>
      <c r="H156" s="150"/>
      <c r="I156" s="150"/>
    </row>
    <row r="157" spans="1:9" ht="12.75">
      <c r="A157" s="169"/>
      <c r="B157" s="150"/>
      <c r="C157" s="150"/>
      <c r="D157" s="170"/>
      <c r="E157" s="170"/>
      <c r="F157" s="170"/>
      <c r="G157" s="170"/>
      <c r="H157" s="150"/>
      <c r="I157" s="150"/>
    </row>
    <row r="158" spans="1:9" ht="12.75">
      <c r="A158" s="169"/>
      <c r="B158" s="150"/>
      <c r="C158" s="150"/>
      <c r="D158" s="170"/>
      <c r="E158" s="170"/>
      <c r="F158" s="170"/>
      <c r="G158" s="170"/>
      <c r="H158" s="150"/>
      <c r="I158" s="150"/>
    </row>
    <row r="159" spans="1:9" ht="12.75">
      <c r="A159" s="169"/>
      <c r="B159" s="150"/>
      <c r="C159" s="150"/>
      <c r="D159" s="170"/>
      <c r="E159" s="170"/>
      <c r="F159" s="170"/>
      <c r="G159" s="170"/>
      <c r="H159" s="150"/>
      <c r="I159" s="150"/>
    </row>
    <row r="160" spans="1:9" ht="12.75">
      <c r="A160" s="169"/>
      <c r="B160" s="150"/>
      <c r="C160" s="150"/>
      <c r="D160" s="170"/>
      <c r="E160" s="170"/>
      <c r="F160" s="170"/>
      <c r="G160" s="170"/>
      <c r="H160" s="150"/>
      <c r="I160" s="150"/>
    </row>
    <row r="161" spans="1:9" ht="12.75">
      <c r="A161" s="169"/>
      <c r="B161" s="150"/>
      <c r="C161" s="150"/>
      <c r="D161" s="170"/>
      <c r="E161" s="170"/>
      <c r="F161" s="170"/>
      <c r="G161" s="170"/>
      <c r="H161" s="150"/>
      <c r="I161" s="150"/>
    </row>
    <row r="162" spans="1:9" ht="12.75">
      <c r="A162" s="169"/>
      <c r="B162" s="150"/>
      <c r="C162" s="150"/>
      <c r="D162" s="170"/>
      <c r="E162" s="170"/>
      <c r="F162" s="170"/>
      <c r="G162" s="170"/>
      <c r="H162" s="150"/>
      <c r="I162" s="150"/>
    </row>
    <row r="163" spans="1:9" ht="12.75">
      <c r="A163" s="169"/>
      <c r="B163" s="150"/>
      <c r="C163" s="150"/>
      <c r="D163" s="170"/>
      <c r="E163" s="170"/>
      <c r="F163" s="170"/>
      <c r="G163" s="170"/>
      <c r="H163" s="150"/>
      <c r="I163" s="150"/>
    </row>
    <row r="164" spans="1:9" ht="12.75">
      <c r="A164" s="169"/>
      <c r="B164" s="150"/>
      <c r="C164" s="150"/>
      <c r="D164" s="170"/>
      <c r="E164" s="170"/>
      <c r="F164" s="170"/>
      <c r="G164" s="170"/>
      <c r="H164" s="150"/>
      <c r="I164" s="150"/>
    </row>
    <row r="165" spans="1:9" ht="12.75">
      <c r="A165" s="169"/>
      <c r="B165" s="150"/>
      <c r="C165" s="150"/>
      <c r="D165" s="170"/>
      <c r="E165" s="170"/>
      <c r="F165" s="170"/>
      <c r="G165" s="170"/>
      <c r="H165" s="150"/>
      <c r="I165" s="150"/>
    </row>
    <row r="166" spans="1:9" ht="12.75">
      <c r="A166" s="169"/>
      <c r="B166" s="150"/>
      <c r="C166" s="150"/>
      <c r="D166" s="170"/>
      <c r="E166" s="170"/>
      <c r="F166" s="170"/>
      <c r="G166" s="170"/>
      <c r="H166" s="150"/>
      <c r="I166" s="150"/>
    </row>
    <row r="167" spans="1:9" ht="12.75">
      <c r="A167" s="169"/>
      <c r="B167" s="150"/>
      <c r="C167" s="150"/>
      <c r="D167" s="170"/>
      <c r="E167" s="170"/>
      <c r="F167" s="170"/>
      <c r="G167" s="170"/>
      <c r="H167" s="150"/>
      <c r="I167" s="150"/>
    </row>
    <row r="168" spans="1:9" ht="12.75">
      <c r="A168" s="169"/>
      <c r="B168" s="150"/>
      <c r="C168" s="150"/>
      <c r="D168" s="170"/>
      <c r="E168" s="170"/>
      <c r="F168" s="170"/>
      <c r="G168" s="170"/>
      <c r="H168" s="150"/>
      <c r="I168" s="150"/>
    </row>
    <row r="169" spans="1:9" ht="12.75">
      <c r="A169" s="169"/>
      <c r="B169" s="150"/>
      <c r="C169" s="150"/>
      <c r="D169" s="170"/>
      <c r="E169" s="170"/>
      <c r="F169" s="170"/>
      <c r="G169" s="170"/>
      <c r="H169" s="150"/>
      <c r="I169" s="150"/>
    </row>
    <row r="170" spans="1:9" ht="12.75">
      <c r="A170" s="169"/>
      <c r="B170" s="150"/>
      <c r="C170" s="150"/>
      <c r="D170" s="170"/>
      <c r="E170" s="170"/>
      <c r="F170" s="170"/>
      <c r="G170" s="170"/>
      <c r="H170" s="150"/>
      <c r="I170" s="150"/>
    </row>
    <row r="171" spans="1:9" ht="12.75">
      <c r="A171" s="169"/>
      <c r="B171" s="150"/>
      <c r="C171" s="150"/>
      <c r="D171" s="170"/>
      <c r="E171" s="170"/>
      <c r="F171" s="170"/>
      <c r="G171" s="170"/>
      <c r="H171" s="150"/>
      <c r="I171" s="150"/>
    </row>
    <row r="172" spans="1:9" ht="12.75">
      <c r="A172" s="169"/>
      <c r="B172" s="150"/>
      <c r="C172" s="150"/>
      <c r="D172" s="170"/>
      <c r="E172" s="170"/>
      <c r="F172" s="170"/>
      <c r="G172" s="170"/>
      <c r="H172" s="150"/>
      <c r="I172" s="150"/>
    </row>
    <row r="173" spans="1:9" ht="12.75">
      <c r="A173" s="169"/>
      <c r="B173" s="150"/>
      <c r="C173" s="150"/>
      <c r="D173" s="170"/>
      <c r="E173" s="170"/>
      <c r="F173" s="170"/>
      <c r="G173" s="170"/>
      <c r="H173" s="150"/>
      <c r="I173" s="150"/>
    </row>
    <row r="174" spans="1:9" ht="12.75">
      <c r="A174" s="169"/>
      <c r="B174" s="150"/>
      <c r="C174" s="150"/>
      <c r="D174" s="170"/>
      <c r="E174" s="170"/>
      <c r="F174" s="170"/>
      <c r="G174" s="170"/>
      <c r="H174" s="150"/>
      <c r="I174" s="150"/>
    </row>
    <row r="175" spans="1:9" ht="12.75">
      <c r="A175" s="169"/>
      <c r="B175" s="150"/>
      <c r="C175" s="150"/>
      <c r="D175" s="170"/>
      <c r="E175" s="170"/>
      <c r="F175" s="170"/>
      <c r="G175" s="170"/>
      <c r="H175" s="150"/>
      <c r="I175" s="150"/>
    </row>
    <row r="176" spans="1:9" ht="12.75">
      <c r="A176" s="169"/>
      <c r="B176" s="150"/>
      <c r="C176" s="150"/>
      <c r="D176" s="170"/>
      <c r="E176" s="170"/>
      <c r="F176" s="170"/>
      <c r="G176" s="170"/>
      <c r="H176" s="150"/>
      <c r="I176" s="150"/>
    </row>
  </sheetData>
  <sheetProtection password="D0BC" sheet="1" selectLockedCells="1"/>
  <mergeCells count="6">
    <mergeCell ref="J50:J51"/>
    <mergeCell ref="B6:C7"/>
    <mergeCell ref="D6:D8"/>
    <mergeCell ref="E6:F7"/>
    <mergeCell ref="G6:G8"/>
    <mergeCell ref="H6:I7"/>
  </mergeCells>
  <printOptions horizontalCentered="1"/>
  <pageMargins left="0.1968503937007874" right="0.1968503937007874" top="0.3937007874015748" bottom="0.3937007874015748" header="0.31496062992125984" footer="0.31496062992125984"/>
  <pageSetup fitToHeight="12" fitToWidth="1" horizontalDpi="600" verticalDpi="600" orientation="landscape" paperSize="9" scale="51" r:id="rId2"/>
  <rowBreaks count="1" manualBreakCount="1">
    <brk id="35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76"/>
  <sheetViews>
    <sheetView zoomScale="85" zoomScaleNormal="85" zoomScaleSheetLayoutView="70" zoomScalePageLayoutView="0" workbookViewId="0" topLeftCell="A30">
      <selection activeCell="K1" sqref="K1"/>
    </sheetView>
  </sheetViews>
  <sheetFormatPr defaultColWidth="9.140625" defaultRowHeight="12.75"/>
  <cols>
    <col min="1" max="1" width="43.140625" style="41" customWidth="1"/>
    <col min="2" max="2" width="16.57421875" style="42" customWidth="1"/>
    <col min="3" max="3" width="15.421875" style="42" hidden="1" customWidth="1"/>
    <col min="4" max="4" width="17.421875" style="43" customWidth="1"/>
    <col min="5" max="5" width="17.140625" style="43" customWidth="1"/>
    <col min="6" max="7" width="16.140625" style="43" hidden="1" customWidth="1"/>
    <col min="8" max="8" width="15.7109375" style="42" hidden="1" customWidth="1"/>
    <col min="9" max="9" width="16.7109375" style="42" hidden="1" customWidth="1"/>
    <col min="10" max="10" width="60.7109375" style="44" customWidth="1"/>
    <col min="11" max="63" width="9.140625" style="45" customWidth="1"/>
    <col min="64" max="16384" width="9.140625" style="42" customWidth="1"/>
  </cols>
  <sheetData>
    <row r="1" spans="1:10" ht="90" customHeight="1">
      <c r="A1" s="173"/>
      <c r="B1" s="174"/>
      <c r="C1" s="174"/>
      <c r="D1" s="175"/>
      <c r="E1" s="175"/>
      <c r="F1" s="175"/>
      <c r="G1" s="175"/>
      <c r="H1" s="174"/>
      <c r="I1" s="174"/>
      <c r="J1" s="560"/>
    </row>
    <row r="2" spans="1:14" s="50" customFormat="1" ht="36" customHeight="1">
      <c r="A2" s="93" t="str">
        <f>Identification!B13</f>
        <v>Code Unique du Projet (CUP)</v>
      </c>
      <c r="B2" s="245">
        <f>Identification!D13</f>
        <v>0</v>
      </c>
      <c r="C2" s="244"/>
      <c r="D2" s="244"/>
      <c r="E2" s="178"/>
      <c r="F2" s="179"/>
      <c r="G2" s="179"/>
      <c r="H2" s="179"/>
      <c r="I2" s="179"/>
      <c r="J2" s="545"/>
      <c r="K2" s="49"/>
      <c r="L2" s="49"/>
      <c r="M2" s="49"/>
      <c r="N2" s="49"/>
    </row>
    <row r="3" spans="1:14" s="50" customFormat="1" ht="33.75" customHeight="1">
      <c r="A3" s="93" t="s">
        <v>11</v>
      </c>
      <c r="B3" s="573">
        <f>Identification!D12</f>
        <v>0</v>
      </c>
      <c r="C3" s="244"/>
      <c r="D3" s="244" t="s">
        <v>24</v>
      </c>
      <c r="E3" s="222">
        <f>Identification!D35</f>
        <v>0</v>
      </c>
      <c r="F3" s="220"/>
      <c r="G3" s="220"/>
      <c r="H3" s="220"/>
      <c r="I3" s="220"/>
      <c r="J3" s="546"/>
      <c r="K3" s="49"/>
      <c r="L3" s="49"/>
      <c r="M3" s="49"/>
      <c r="N3" s="49"/>
    </row>
    <row r="4" spans="1:14" s="50" customFormat="1" ht="33" customHeight="1">
      <c r="A4" s="93" t="s">
        <v>26</v>
      </c>
      <c r="B4" s="245">
        <f>Identification!D14</f>
        <v>0</v>
      </c>
      <c r="C4" s="577"/>
      <c r="D4" s="577" t="s">
        <v>47</v>
      </c>
      <c r="E4" s="222">
        <f>Identification!D18</f>
        <v>0</v>
      </c>
      <c r="F4" s="220"/>
      <c r="G4" s="220"/>
      <c r="H4" s="220"/>
      <c r="I4" s="220"/>
      <c r="J4" s="546"/>
      <c r="K4" s="49"/>
      <c r="L4" s="49"/>
      <c r="M4" s="49"/>
      <c r="N4" s="49"/>
    </row>
    <row r="5" spans="1:14" s="50" customFormat="1" ht="60" customHeight="1">
      <c r="A5" s="93" t="s">
        <v>17</v>
      </c>
      <c r="B5" s="245">
        <f>Identification!D26</f>
        <v>0</v>
      </c>
      <c r="C5" s="577"/>
      <c r="D5" s="577" t="s">
        <v>46</v>
      </c>
      <c r="E5" s="222">
        <f>Identification!D20</f>
        <v>0</v>
      </c>
      <c r="F5" s="220"/>
      <c r="G5" s="220"/>
      <c r="H5" s="220"/>
      <c r="I5" s="220"/>
      <c r="J5" s="546"/>
      <c r="K5" s="49"/>
      <c r="L5" s="49"/>
      <c r="M5" s="49"/>
      <c r="N5" s="49"/>
    </row>
    <row r="6" spans="1:14" s="58" customFormat="1" ht="25.5" customHeight="1">
      <c r="A6" s="57" t="str">
        <f>+Identification!B20</f>
        <v>Date du CdP</v>
      </c>
      <c r="B6" s="1148" t="s">
        <v>31</v>
      </c>
      <c r="C6" s="1148"/>
      <c r="D6" s="1146" t="s">
        <v>94</v>
      </c>
      <c r="E6" s="1163" t="s">
        <v>98</v>
      </c>
      <c r="F6" s="1149"/>
      <c r="G6" s="1147" t="s">
        <v>95</v>
      </c>
      <c r="H6" s="1149" t="s">
        <v>89</v>
      </c>
      <c r="I6" s="1162"/>
      <c r="J6" s="547"/>
      <c r="K6" s="45"/>
      <c r="L6" s="45"/>
      <c r="M6" s="45"/>
      <c r="N6" s="45"/>
    </row>
    <row r="7" spans="1:14" s="58" customFormat="1" ht="21.75" customHeight="1">
      <c r="A7" s="84">
        <f>+Identification!D20</f>
        <v>0</v>
      </c>
      <c r="B7" s="1149"/>
      <c r="C7" s="1149"/>
      <c r="D7" s="1147"/>
      <c r="E7" s="1149"/>
      <c r="F7" s="1149"/>
      <c r="G7" s="1147"/>
      <c r="H7" s="1149"/>
      <c r="I7" s="1162"/>
      <c r="J7" s="547"/>
      <c r="K7" s="45"/>
      <c r="L7" s="45"/>
      <c r="M7" s="45"/>
      <c r="N7" s="45"/>
    </row>
    <row r="8" spans="1:14" s="58" customFormat="1" ht="51" customHeight="1" thickBot="1">
      <c r="A8" s="640" t="s">
        <v>4</v>
      </c>
      <c r="B8" s="640" t="s">
        <v>85</v>
      </c>
      <c r="C8" s="640" t="s">
        <v>86</v>
      </c>
      <c r="D8" s="1160"/>
      <c r="E8" s="640" t="s">
        <v>85</v>
      </c>
      <c r="F8" s="640" t="s">
        <v>86</v>
      </c>
      <c r="G8" s="1160"/>
      <c r="H8" s="640" t="s">
        <v>87</v>
      </c>
      <c r="I8" s="639" t="s">
        <v>86</v>
      </c>
      <c r="J8" s="547"/>
      <c r="K8" s="45"/>
      <c r="L8" s="45"/>
      <c r="M8" s="45"/>
      <c r="N8" s="45"/>
    </row>
    <row r="9" spans="1:42" s="64" customFormat="1" ht="25.5" customHeight="1" thickBot="1">
      <c r="A9" s="668" t="str">
        <f>'Avenant Total'!A9:A9</f>
        <v>1. Ressources humaines</v>
      </c>
      <c r="B9" s="669"/>
      <c r="C9" s="669"/>
      <c r="D9" s="670"/>
      <c r="E9" s="669"/>
      <c r="F9" s="669"/>
      <c r="G9" s="935"/>
      <c r="H9" s="669"/>
      <c r="I9" s="669"/>
      <c r="J9" s="766" t="s">
        <v>32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</row>
    <row r="10" spans="1:42" s="58" customFormat="1" ht="27.75" customHeight="1">
      <c r="A10" s="105" t="str">
        <f>'Avenant Total'!A10</f>
        <v>Coordinateurs du projet</v>
      </c>
      <c r="B10" s="367">
        <v>0</v>
      </c>
      <c r="C10" s="329">
        <f>ROUND(B10,2)</f>
        <v>0</v>
      </c>
      <c r="D10" s="441">
        <f>F10-C10</f>
        <v>0</v>
      </c>
      <c r="E10" s="1054">
        <f>B10</f>
        <v>0</v>
      </c>
      <c r="F10" s="870">
        <f>ROUND(E10,2)</f>
        <v>0</v>
      </c>
      <c r="G10" s="871">
        <f>I10-F10</f>
        <v>0</v>
      </c>
      <c r="H10" s="937">
        <f>E10</f>
        <v>0</v>
      </c>
      <c r="I10" s="803">
        <f>ROUND(H10,2)</f>
        <v>0</v>
      </c>
      <c r="J10" s="772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58" customFormat="1" ht="27.75" customHeight="1">
      <c r="A11" s="105" t="str">
        <f>'Avenant Total'!A11</f>
        <v>Autre personnel technique</v>
      </c>
      <c r="B11" s="369">
        <v>0</v>
      </c>
      <c r="C11" s="331">
        <f>ROUND(B11,2)</f>
        <v>0</v>
      </c>
      <c r="D11" s="257">
        <f>F11-C11</f>
        <v>0</v>
      </c>
      <c r="E11" s="1055">
        <f>B11</f>
        <v>0</v>
      </c>
      <c r="F11" s="874">
        <f>ROUND(E11,2)</f>
        <v>0</v>
      </c>
      <c r="G11" s="875">
        <f>I11-F11</f>
        <v>0</v>
      </c>
      <c r="H11" s="939">
        <f>B11</f>
        <v>0</v>
      </c>
      <c r="I11" s="777">
        <f>ROUND(H11,2)</f>
        <v>0</v>
      </c>
      <c r="J11" s="772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58" customFormat="1" ht="27.75" customHeight="1">
      <c r="A12" s="105" t="str">
        <f>'Avenant Total'!A12</f>
        <v>Responsable financier</v>
      </c>
      <c r="B12" s="369">
        <v>0</v>
      </c>
      <c r="C12" s="331">
        <f>ROUND(B12,2)</f>
        <v>0</v>
      </c>
      <c r="D12" s="257">
        <f>F12-C12</f>
        <v>0</v>
      </c>
      <c r="E12" s="1055">
        <f>B12</f>
        <v>0</v>
      </c>
      <c r="F12" s="874">
        <f>ROUND(E12,2)</f>
        <v>0</v>
      </c>
      <c r="G12" s="407">
        <f>I12-F12</f>
        <v>0</v>
      </c>
      <c r="H12" s="940">
        <f>E12</f>
        <v>0</v>
      </c>
      <c r="I12" s="777">
        <f>ROUND(H12,2)</f>
        <v>0</v>
      </c>
      <c r="J12" s="779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58" customFormat="1" ht="27.75" customHeight="1">
      <c r="A13" s="105" t="str">
        <f>'Avenant Total'!A13</f>
        <v>Assistant administratif</v>
      </c>
      <c r="B13" s="369">
        <v>0</v>
      </c>
      <c r="C13" s="331">
        <f>ROUND(B13,2)</f>
        <v>0</v>
      </c>
      <c r="D13" s="257">
        <f>F13-C13</f>
        <v>0</v>
      </c>
      <c r="E13" s="1055">
        <f>B13</f>
        <v>0</v>
      </c>
      <c r="F13" s="874">
        <f>ROUND(E13,2)</f>
        <v>0</v>
      </c>
      <c r="G13" s="406">
        <f>I13-F13</f>
        <v>0</v>
      </c>
      <c r="H13" s="940">
        <f>E13</f>
        <v>0</v>
      </c>
      <c r="I13" s="777">
        <f>ROUND(H13,2)</f>
        <v>0</v>
      </c>
      <c r="J13" s="779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58" customFormat="1" ht="27.75" customHeight="1" thickBot="1">
      <c r="A14" s="105" t="str">
        <f>'Avenant Total'!A14</f>
        <v>Autre personnel administratif et de support</v>
      </c>
      <c r="B14" s="371">
        <v>0</v>
      </c>
      <c r="C14" s="435">
        <f>ROUND(B14,2)</f>
        <v>0</v>
      </c>
      <c r="D14" s="257">
        <f>F14-C14</f>
        <v>0</v>
      </c>
      <c r="E14" s="1056">
        <f>B14</f>
        <v>0</v>
      </c>
      <c r="F14" s="942">
        <f>ROUND(E14,2)</f>
        <v>0</v>
      </c>
      <c r="G14" s="916">
        <f>I14-F14</f>
        <v>0</v>
      </c>
      <c r="H14" s="940">
        <f>E14</f>
        <v>0</v>
      </c>
      <c r="I14" s="782">
        <f>ROUND(H14,2)</f>
        <v>0</v>
      </c>
      <c r="J14" s="779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s="58" customFormat="1" ht="25.5" customHeight="1" hidden="1" thickBot="1">
      <c r="A15" s="106"/>
      <c r="B15" s="373"/>
      <c r="C15" s="374"/>
      <c r="D15" s="186"/>
      <c r="E15" s="783"/>
      <c r="F15" s="882"/>
      <c r="G15" s="186"/>
      <c r="H15" s="785"/>
      <c r="I15" s="784"/>
      <c r="J15" s="786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6" spans="1:42" s="58" customFormat="1" ht="25.5" customHeight="1" hidden="1">
      <c r="A16" s="107"/>
      <c r="B16" s="375"/>
      <c r="C16" s="376"/>
      <c r="D16" s="188"/>
      <c r="E16" s="884"/>
      <c r="F16" s="788"/>
      <c r="G16" s="188"/>
      <c r="H16" s="789"/>
      <c r="I16" s="788"/>
      <c r="J16" s="790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</row>
    <row r="17" spans="1:42" s="58" customFormat="1" ht="25.5" customHeight="1" hidden="1">
      <c r="A17" s="106"/>
      <c r="B17" s="377"/>
      <c r="C17" s="436"/>
      <c r="D17" s="221"/>
      <c r="E17" s="879"/>
      <c r="F17" s="784"/>
      <c r="G17" s="221"/>
      <c r="H17" s="785"/>
      <c r="I17" s="784"/>
      <c r="J17" s="786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42" s="58" customFormat="1" ht="25.5" customHeight="1" thickBot="1">
      <c r="A18" s="114" t="str">
        <f>'Avenant Total'!A18</f>
        <v>Sous-total Ressources Humaines</v>
      </c>
      <c r="B18" s="348">
        <f aca="true" t="shared" si="0" ref="B18:I18">SUM(B10:B11)+SUM(B12:B17)</f>
        <v>0</v>
      </c>
      <c r="C18" s="437">
        <f t="shared" si="0"/>
        <v>0</v>
      </c>
      <c r="D18" s="223">
        <f t="shared" si="0"/>
        <v>0</v>
      </c>
      <c r="E18" s="223">
        <f t="shared" si="0"/>
        <v>0</v>
      </c>
      <c r="F18" s="1057">
        <f t="shared" si="0"/>
        <v>0</v>
      </c>
      <c r="G18" s="223">
        <f t="shared" si="0"/>
        <v>0</v>
      </c>
      <c r="H18" s="223">
        <f t="shared" si="0"/>
        <v>0</v>
      </c>
      <c r="I18" s="1057">
        <f t="shared" si="0"/>
        <v>0</v>
      </c>
      <c r="J18" s="853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s="64" customFormat="1" ht="25.5" customHeight="1" thickBot="1">
      <c r="A19" s="525" t="str">
        <f>'Avenant Total'!A19</f>
        <v>2. Frais de voyage et de sejour</v>
      </c>
      <c r="B19" s="732"/>
      <c r="C19" s="1058"/>
      <c r="D19" s="733"/>
      <c r="E19" s="733"/>
      <c r="F19" s="733"/>
      <c r="G19" s="733"/>
      <c r="H19" s="733"/>
      <c r="I19" s="733"/>
      <c r="J19" s="766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</row>
    <row r="20" spans="1:42" s="58" customFormat="1" ht="27.75" customHeight="1">
      <c r="A20" s="192" t="str">
        <f>'Avenant Total'!A20</f>
        <v>Frais de voyage</v>
      </c>
      <c r="B20" s="350">
        <v>0</v>
      </c>
      <c r="C20" s="380">
        <f>ROUND(B20,2)</f>
        <v>0</v>
      </c>
      <c r="D20" s="256">
        <f>F20-C20</f>
        <v>0</v>
      </c>
      <c r="E20" s="1059">
        <f>C20</f>
        <v>0</v>
      </c>
      <c r="F20" s="1060">
        <f>ROUND(E20,2)</f>
        <v>0</v>
      </c>
      <c r="G20" s="871">
        <f>I20-F20</f>
        <v>0</v>
      </c>
      <c r="H20" s="1061">
        <f>E20</f>
        <v>0</v>
      </c>
      <c r="I20" s="826">
        <f>ROUND(H20,2)</f>
        <v>0</v>
      </c>
      <c r="J20" s="106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</row>
    <row r="21" spans="1:42" s="58" customFormat="1" ht="27.75" customHeight="1">
      <c r="A21" s="113" t="str">
        <f>'Avenant Total'!A21</f>
        <v>Frais de sejour</v>
      </c>
      <c r="B21" s="356">
        <v>0</v>
      </c>
      <c r="C21" s="357">
        <f>ROUND(B21,2)</f>
        <v>0</v>
      </c>
      <c r="D21" s="257">
        <f>F21-C21</f>
        <v>0</v>
      </c>
      <c r="E21" s="1063">
        <f>B21</f>
        <v>0</v>
      </c>
      <c r="F21" s="1064">
        <f>ROUND(E21,2)</f>
        <v>0</v>
      </c>
      <c r="G21" s="407">
        <f>I21-F21</f>
        <v>0</v>
      </c>
      <c r="H21" s="955">
        <f>E21</f>
        <v>0</v>
      </c>
      <c r="I21" s="831">
        <f>ROUND(H21,2)</f>
        <v>0</v>
      </c>
      <c r="J21" s="841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</row>
    <row r="22" spans="1:42" s="58" customFormat="1" ht="27.75" customHeight="1" thickBot="1">
      <c r="A22" s="113" t="str">
        <f>'Avenant Total'!A22</f>
        <v>Per diem</v>
      </c>
      <c r="B22" s="352">
        <v>0</v>
      </c>
      <c r="C22" s="358">
        <f>ROUND(B22,2)</f>
        <v>0</v>
      </c>
      <c r="D22" s="432">
        <f>F22-C22</f>
        <v>0</v>
      </c>
      <c r="E22" s="1065">
        <f>B22</f>
        <v>0</v>
      </c>
      <c r="F22" s="1066">
        <f>ROUND(E22,2)</f>
        <v>0</v>
      </c>
      <c r="G22" s="402">
        <f>I22-F22</f>
        <v>0</v>
      </c>
      <c r="H22" s="1067">
        <f>E22</f>
        <v>0</v>
      </c>
      <c r="I22" s="851">
        <f>ROUND(H22,2)</f>
        <v>0</v>
      </c>
      <c r="J22" s="832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</row>
    <row r="23" spans="1:42" s="58" customFormat="1" ht="25.5" customHeight="1" thickBot="1">
      <c r="A23" s="114" t="str">
        <f>'Avenant Total'!A23</f>
        <v>Sous-total Frais de voyage et de sejour</v>
      </c>
      <c r="B23" s="348">
        <f aca="true" t="shared" si="1" ref="B23:I23">SUM(B20:B22)</f>
        <v>0</v>
      </c>
      <c r="C23" s="353">
        <f t="shared" si="1"/>
        <v>0</v>
      </c>
      <c r="D23" s="138">
        <f t="shared" si="1"/>
        <v>0</v>
      </c>
      <c r="E23" s="141">
        <f t="shared" si="1"/>
        <v>0</v>
      </c>
      <c r="F23" s="1068">
        <f t="shared" si="1"/>
        <v>0</v>
      </c>
      <c r="G23" s="218">
        <f t="shared" si="1"/>
        <v>0</v>
      </c>
      <c r="H23" s="1068">
        <f t="shared" si="1"/>
        <v>0</v>
      </c>
      <c r="I23" s="1068">
        <f t="shared" si="1"/>
        <v>0</v>
      </c>
      <c r="J23" s="821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</row>
    <row r="24" spans="1:42" s="64" customFormat="1" ht="25.5" customHeight="1" thickBot="1">
      <c r="A24" s="525" t="str">
        <f>'Avenant Total'!A24</f>
        <v>3. Infrastructures</v>
      </c>
      <c r="B24" s="707"/>
      <c r="C24" s="707"/>
      <c r="D24" s="708"/>
      <c r="E24" s="246"/>
      <c r="F24" s="737"/>
      <c r="G24" s="708"/>
      <c r="H24" s="737"/>
      <c r="I24" s="246"/>
      <c r="J24" s="81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</row>
    <row r="25" spans="1:42" s="58" customFormat="1" ht="25.5" customHeight="1">
      <c r="A25" s="113" t="str">
        <f>'Avenant Total'!A25</f>
        <v>Travaux</v>
      </c>
      <c r="B25" s="350">
        <v>0</v>
      </c>
      <c r="C25" s="355">
        <f>ROUND(B25,2)</f>
        <v>0</v>
      </c>
      <c r="D25" s="256">
        <f>F25-C25</f>
        <v>0</v>
      </c>
      <c r="E25" s="814">
        <f>B25</f>
        <v>0</v>
      </c>
      <c r="F25" s="953">
        <f>ROUND(E25,2)</f>
        <v>0</v>
      </c>
      <c r="G25" s="871">
        <f>G20</f>
        <v>0</v>
      </c>
      <c r="H25" s="954">
        <f>E25</f>
        <v>0</v>
      </c>
      <c r="I25" s="771">
        <f>ROUND(H25,2)</f>
        <v>0</v>
      </c>
      <c r="J25" s="790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</row>
    <row r="26" spans="1:42" s="58" customFormat="1" ht="25.5" customHeight="1" thickBot="1">
      <c r="A26" s="113" t="str">
        <f>'Avenant Total'!A26</f>
        <v>Autre investissement</v>
      </c>
      <c r="B26" s="352">
        <v>0</v>
      </c>
      <c r="C26" s="358">
        <f>ROUND(B26,2)</f>
        <v>0</v>
      </c>
      <c r="D26" s="432">
        <f>F26-C26</f>
        <v>0</v>
      </c>
      <c r="E26" s="818">
        <f>B26</f>
        <v>0</v>
      </c>
      <c r="F26" s="915">
        <f>ROUND(E26,2)</f>
        <v>0</v>
      </c>
      <c r="G26" s="916">
        <f>G21</f>
        <v>0</v>
      </c>
      <c r="H26" s="961">
        <f>E26</f>
        <v>0</v>
      </c>
      <c r="I26" s="782">
        <f>ROUND(H26,2)</f>
        <v>0</v>
      </c>
      <c r="J26" s="790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</row>
    <row r="27" spans="1:42" s="58" customFormat="1" ht="25.5" customHeight="1" thickBot="1">
      <c r="A27" s="114" t="str">
        <f>'Avenant Total'!A27</f>
        <v>Sous-total Infrastructures</v>
      </c>
      <c r="B27" s="438">
        <f aca="true" t="shared" si="2" ref="B27:G27">SUM(B25:B26)</f>
        <v>0</v>
      </c>
      <c r="C27" s="439">
        <f t="shared" si="2"/>
        <v>0</v>
      </c>
      <c r="D27" s="138">
        <f t="shared" si="2"/>
        <v>0</v>
      </c>
      <c r="E27" s="254">
        <f t="shared" si="2"/>
        <v>0</v>
      </c>
      <c r="F27" s="1057">
        <f t="shared" si="2"/>
        <v>0</v>
      </c>
      <c r="G27" s="218">
        <f t="shared" si="2"/>
        <v>0</v>
      </c>
      <c r="H27" s="1069"/>
      <c r="I27" s="1057">
        <f>SUM(I25:I26)</f>
        <v>0</v>
      </c>
      <c r="J27" s="821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</row>
    <row r="28" spans="1:42" s="64" customFormat="1" ht="25.5" customHeight="1" thickBot="1">
      <c r="A28" s="525" t="str">
        <f>'Avenant Total'!A28</f>
        <v>4. Equipement et fournitures</v>
      </c>
      <c r="B28" s="707">
        <v>0</v>
      </c>
      <c r="C28" s="707"/>
      <c r="D28" s="737"/>
      <c r="E28" s="709"/>
      <c r="F28" s="708"/>
      <c r="G28" s="708"/>
      <c r="H28" s="708"/>
      <c r="I28" s="709"/>
      <c r="J28" s="81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</row>
    <row r="29" spans="1:42" s="58" customFormat="1" ht="25.5" customHeight="1">
      <c r="A29" s="113" t="str">
        <f>'Avenant Total'!A29</f>
        <v>Matériel informatique et logiciel</v>
      </c>
      <c r="B29" s="350">
        <v>0</v>
      </c>
      <c r="C29" s="351">
        <f>ROUND(B29,2)</f>
        <v>0</v>
      </c>
      <c r="D29" s="257">
        <f>F29-C29</f>
        <v>0</v>
      </c>
      <c r="E29" s="838">
        <f>B29</f>
        <v>0</v>
      </c>
      <c r="F29" s="1070">
        <f>ROUND(E29,2)</f>
        <v>0</v>
      </c>
      <c r="G29" s="871">
        <f>G25</f>
        <v>0</v>
      </c>
      <c r="H29" s="1020">
        <f>E29</f>
        <v>0</v>
      </c>
      <c r="I29" s="826">
        <f>ROUND(H29,2)</f>
        <v>0</v>
      </c>
      <c r="J29" s="832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:42" s="58" customFormat="1" ht="25.5" customHeight="1">
      <c r="A30" s="113" t="str">
        <f>'Avenant Total'!A30</f>
        <v>Machines, outils, pièces détachées/matériel</v>
      </c>
      <c r="B30" s="356">
        <v>0</v>
      </c>
      <c r="C30" s="345">
        <f>ROUND(B30,2)</f>
        <v>0</v>
      </c>
      <c r="D30" s="257">
        <f>F30-C30</f>
        <v>0</v>
      </c>
      <c r="E30" s="840">
        <f>B30</f>
        <v>0</v>
      </c>
      <c r="F30" s="1019">
        <f>ROUND(E30,2)</f>
        <v>0</v>
      </c>
      <c r="G30" s="875">
        <f>G26</f>
        <v>0</v>
      </c>
      <c r="H30" s="940">
        <f>E30</f>
        <v>0</v>
      </c>
      <c r="I30" s="831">
        <f>ROUND(H30,2)</f>
        <v>0</v>
      </c>
      <c r="J30" s="832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1" spans="1:42" s="58" customFormat="1" ht="25.5" customHeight="1">
      <c r="A31" s="113" t="str">
        <f>'Avenant Total'!A31</f>
        <v>Location equipement</v>
      </c>
      <c r="B31" s="356">
        <v>0</v>
      </c>
      <c r="C31" s="345">
        <f>ROUND(B31,2)</f>
        <v>0</v>
      </c>
      <c r="D31" s="257">
        <f>F31-C31</f>
        <v>0</v>
      </c>
      <c r="E31" s="840">
        <f>B31</f>
        <v>0</v>
      </c>
      <c r="F31" s="1019">
        <f>ROUND(E31,2)</f>
        <v>0</v>
      </c>
      <c r="G31" s="875">
        <f>G27</f>
        <v>0</v>
      </c>
      <c r="H31" s="940">
        <f>E31</f>
        <v>0</v>
      </c>
      <c r="I31" s="831">
        <f>ROUND(H31,2)</f>
        <v>0</v>
      </c>
      <c r="J31" s="832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</row>
    <row r="32" spans="1:42" s="58" customFormat="1" ht="25.5" customHeight="1">
      <c r="A32" s="113" t="str">
        <f>'Avenant Total'!A32</f>
        <v>Consommables</v>
      </c>
      <c r="B32" s="356">
        <v>0</v>
      </c>
      <c r="C32" s="345">
        <f>ROUND(B32,2)</f>
        <v>0</v>
      </c>
      <c r="D32" s="257">
        <f>F32-C32</f>
        <v>0</v>
      </c>
      <c r="E32" s="840">
        <f>B32</f>
        <v>0</v>
      </c>
      <c r="F32" s="1019">
        <f>ROUND(E32,2)</f>
        <v>0</v>
      </c>
      <c r="G32" s="407">
        <f>G28</f>
        <v>0</v>
      </c>
      <c r="H32" s="940">
        <f>E32</f>
        <v>0</v>
      </c>
      <c r="I32" s="831">
        <f>ROUND(H32,2)</f>
        <v>0</v>
      </c>
      <c r="J32" s="841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s="58" customFormat="1" ht="25.5" customHeight="1" thickBot="1">
      <c r="A33" s="113" t="str">
        <f>'Avenant Total'!A33</f>
        <v>Autre équipement ou fourniture</v>
      </c>
      <c r="B33" s="352">
        <v>0</v>
      </c>
      <c r="C33" s="347">
        <f>ROUND(B33,2)</f>
        <v>0</v>
      </c>
      <c r="D33" s="257">
        <f>F33-C33</f>
        <v>0</v>
      </c>
      <c r="E33" s="843">
        <f>B33</f>
        <v>0</v>
      </c>
      <c r="F33" s="1071">
        <f>ROUND(E33,2)</f>
        <v>0</v>
      </c>
      <c r="G33" s="402">
        <f>G29</f>
        <v>0</v>
      </c>
      <c r="H33" s="943">
        <f>E33</f>
        <v>0</v>
      </c>
      <c r="I33" s="851">
        <f>ROUND(H33,2)</f>
        <v>0</v>
      </c>
      <c r="J33" s="841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s="58" customFormat="1" ht="25.5" customHeight="1" thickBot="1">
      <c r="A34" s="114" t="str">
        <f>'Avenant Total'!A34</f>
        <v>Sous-total Equipement et fournitures</v>
      </c>
      <c r="B34" s="359">
        <f aca="true" t="shared" si="3" ref="B34:I34">SUM(B29:B33)</f>
        <v>0</v>
      </c>
      <c r="C34" s="429">
        <f t="shared" si="3"/>
        <v>0</v>
      </c>
      <c r="D34" s="223">
        <f t="shared" si="3"/>
        <v>0</v>
      </c>
      <c r="E34" s="218">
        <f>SUM(E29:E33)</f>
        <v>0</v>
      </c>
      <c r="F34" s="1068">
        <f t="shared" si="3"/>
        <v>0</v>
      </c>
      <c r="G34" s="218">
        <f t="shared" si="3"/>
        <v>0</v>
      </c>
      <c r="H34" s="218">
        <f t="shared" si="3"/>
        <v>0</v>
      </c>
      <c r="I34" s="1068">
        <f t="shared" si="3"/>
        <v>0</v>
      </c>
      <c r="J34" s="821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s="64" customFormat="1" ht="25.5" customHeight="1" thickBot="1">
      <c r="A35" s="525" t="str">
        <f>'Avenant Total'!A35</f>
        <v>5. Couts des services</v>
      </c>
      <c r="B35" s="707"/>
      <c r="C35" s="707"/>
      <c r="D35" s="737"/>
      <c r="E35" s="709"/>
      <c r="F35" s="708"/>
      <c r="G35" s="708"/>
      <c r="H35" s="708"/>
      <c r="I35" s="709"/>
      <c r="J35" s="81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</row>
    <row r="36" spans="1:42" s="58" customFormat="1" ht="24" customHeight="1">
      <c r="A36" s="113" t="str">
        <f>'Avenant Total'!A36</f>
        <v>Experts externes</v>
      </c>
      <c r="B36" s="350">
        <v>0</v>
      </c>
      <c r="C36" s="351">
        <f>ROUND(B36,2)</f>
        <v>0</v>
      </c>
      <c r="D36" s="257">
        <f aca="true" t="shared" si="4" ref="D36:D43">F36-C36</f>
        <v>0</v>
      </c>
      <c r="E36" s="838">
        <f aca="true" t="shared" si="5" ref="E36:E41">B36</f>
        <v>0</v>
      </c>
      <c r="F36" s="1070">
        <f>ROUND(E36,2)</f>
        <v>0</v>
      </c>
      <c r="G36" s="404">
        <f>G29</f>
        <v>0</v>
      </c>
      <c r="H36" s="1020">
        <f aca="true" t="shared" si="6" ref="H36:H44">E36</f>
        <v>0</v>
      </c>
      <c r="I36" s="826">
        <f>ROUND(H36,2)</f>
        <v>0</v>
      </c>
      <c r="J36" s="841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s="58" customFormat="1" ht="24" customHeight="1">
      <c r="A37" s="113" t="str">
        <f>'Avenant Total'!A37</f>
        <v>Publications, études, recherche</v>
      </c>
      <c r="B37" s="356">
        <v>0</v>
      </c>
      <c r="C37" s="345">
        <f>ROUND(B37,2)</f>
        <v>0</v>
      </c>
      <c r="D37" s="257">
        <f t="shared" si="4"/>
        <v>0</v>
      </c>
      <c r="E37" s="840">
        <f t="shared" si="5"/>
        <v>0</v>
      </c>
      <c r="F37" s="1019">
        <f>ROUND(E37,2)</f>
        <v>0</v>
      </c>
      <c r="G37" s="407">
        <f>G30</f>
        <v>0</v>
      </c>
      <c r="H37" s="940">
        <f t="shared" si="6"/>
        <v>0</v>
      </c>
      <c r="I37" s="831">
        <f>ROUND(H37,2)</f>
        <v>0</v>
      </c>
      <c r="J37" s="841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s="58" customFormat="1" ht="24" customHeight="1">
      <c r="A38" s="113" t="str">
        <f>'Avenant Total'!A38</f>
        <v>Coûts de la vérification de dépenses</v>
      </c>
      <c r="B38" s="356">
        <v>0</v>
      </c>
      <c r="C38" s="345">
        <f aca="true" t="shared" si="7" ref="C38:C43">ROUND(B38,2)</f>
        <v>0</v>
      </c>
      <c r="D38" s="257">
        <f t="shared" si="4"/>
        <v>0</v>
      </c>
      <c r="E38" s="840">
        <f t="shared" si="5"/>
        <v>0</v>
      </c>
      <c r="F38" s="1019">
        <f aca="true" t="shared" si="8" ref="F38:F43">ROUND(E38,2)</f>
        <v>0</v>
      </c>
      <c r="G38" s="406">
        <f aca="true" t="shared" si="9" ref="G38:G43">G31</f>
        <v>0</v>
      </c>
      <c r="H38" s="940">
        <f t="shared" si="6"/>
        <v>0</v>
      </c>
      <c r="I38" s="831">
        <f aca="true" t="shared" si="10" ref="I38:I43">ROUND(H38,2)</f>
        <v>0</v>
      </c>
      <c r="J38" s="841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 s="58" customFormat="1" ht="24" customHeight="1">
      <c r="A39" s="113" t="str">
        <f>'Avenant Total'!A39</f>
        <v>Traduction, interprètes</v>
      </c>
      <c r="B39" s="356">
        <v>0</v>
      </c>
      <c r="C39" s="345">
        <f t="shared" si="7"/>
        <v>0</v>
      </c>
      <c r="D39" s="257">
        <f t="shared" si="4"/>
        <v>0</v>
      </c>
      <c r="E39" s="840">
        <f t="shared" si="5"/>
        <v>0</v>
      </c>
      <c r="F39" s="1019">
        <f t="shared" si="8"/>
        <v>0</v>
      </c>
      <c r="G39" s="875">
        <f t="shared" si="9"/>
        <v>0</v>
      </c>
      <c r="H39" s="940">
        <f t="shared" si="6"/>
        <v>0</v>
      </c>
      <c r="I39" s="831">
        <f t="shared" si="10"/>
        <v>0</v>
      </c>
      <c r="J39" s="832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s="58" customFormat="1" ht="24" customHeight="1">
      <c r="A40" s="113" t="str">
        <f>'Avenant Total'!A40</f>
        <v>Services financiers éligibles (coûts de la garantie bancaire, etc.)</v>
      </c>
      <c r="B40" s="356">
        <v>0</v>
      </c>
      <c r="C40" s="345">
        <f t="shared" si="7"/>
        <v>0</v>
      </c>
      <c r="D40" s="257">
        <f t="shared" si="4"/>
        <v>0</v>
      </c>
      <c r="E40" s="840">
        <f t="shared" si="5"/>
        <v>0</v>
      </c>
      <c r="F40" s="1019">
        <f t="shared" si="8"/>
        <v>0</v>
      </c>
      <c r="G40" s="875">
        <f t="shared" si="9"/>
        <v>0</v>
      </c>
      <c r="H40" s="940">
        <f t="shared" si="6"/>
        <v>0</v>
      </c>
      <c r="I40" s="831">
        <f t="shared" si="10"/>
        <v>0</v>
      </c>
      <c r="J40" s="841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s="58" customFormat="1" ht="24" customHeight="1">
      <c r="A41" s="113" t="str">
        <f>'Avenant Total'!A41</f>
        <v>Coûts des conférences/séminaires</v>
      </c>
      <c r="B41" s="356">
        <v>0</v>
      </c>
      <c r="C41" s="345">
        <f t="shared" si="7"/>
        <v>0</v>
      </c>
      <c r="D41" s="257">
        <f t="shared" si="4"/>
        <v>0</v>
      </c>
      <c r="E41" s="840">
        <f t="shared" si="5"/>
        <v>0</v>
      </c>
      <c r="F41" s="1019">
        <f t="shared" si="8"/>
        <v>0</v>
      </c>
      <c r="G41" s="875">
        <f t="shared" si="9"/>
        <v>0</v>
      </c>
      <c r="H41" s="940">
        <f t="shared" si="6"/>
        <v>0</v>
      </c>
      <c r="I41" s="831">
        <f t="shared" si="10"/>
        <v>0</v>
      </c>
      <c r="J41" s="832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s="58" customFormat="1" ht="24" customHeight="1">
      <c r="A42" s="113" t="str">
        <f>'Avenant Total'!A42</f>
        <v>Actions de visibilité</v>
      </c>
      <c r="B42" s="356">
        <v>0</v>
      </c>
      <c r="C42" s="345">
        <f t="shared" si="7"/>
        <v>0</v>
      </c>
      <c r="D42" s="257">
        <f t="shared" si="4"/>
        <v>0</v>
      </c>
      <c r="E42" s="840">
        <f>B42</f>
        <v>0</v>
      </c>
      <c r="F42" s="1019">
        <f t="shared" si="8"/>
        <v>0</v>
      </c>
      <c r="G42" s="875">
        <f t="shared" si="9"/>
        <v>0</v>
      </c>
      <c r="H42" s="940">
        <f t="shared" si="6"/>
        <v>0</v>
      </c>
      <c r="I42" s="831">
        <f t="shared" si="10"/>
        <v>0</v>
      </c>
      <c r="J42" s="832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1:42" s="58" customFormat="1" ht="24" customHeight="1" thickBot="1">
      <c r="A43" s="113" t="str">
        <f>'Avenant Total'!A43</f>
        <v>Autre service sous-traité</v>
      </c>
      <c r="B43" s="352">
        <v>0</v>
      </c>
      <c r="C43" s="347">
        <f t="shared" si="7"/>
        <v>0</v>
      </c>
      <c r="D43" s="257">
        <f t="shared" si="4"/>
        <v>0</v>
      </c>
      <c r="E43" s="843">
        <f>B43</f>
        <v>0</v>
      </c>
      <c r="F43" s="1071">
        <f t="shared" si="8"/>
        <v>0</v>
      </c>
      <c r="G43" s="916">
        <f t="shared" si="9"/>
        <v>0</v>
      </c>
      <c r="H43" s="943">
        <f t="shared" si="6"/>
        <v>0</v>
      </c>
      <c r="I43" s="851">
        <f t="shared" si="10"/>
        <v>0</v>
      </c>
      <c r="J43" s="841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1:42" s="58" customFormat="1" ht="25.5" customHeight="1" thickBot="1">
      <c r="A44" s="114" t="str">
        <f>'Avenant Total'!A44</f>
        <v>Sous-total Services sous-traités</v>
      </c>
      <c r="B44" s="438">
        <f aca="true" t="shared" si="11" ref="B44:G44">SUM(B36:B43)</f>
        <v>0</v>
      </c>
      <c r="C44" s="387">
        <f t="shared" si="11"/>
        <v>0</v>
      </c>
      <c r="D44" s="223">
        <f t="shared" si="11"/>
        <v>0</v>
      </c>
      <c r="E44" s="253">
        <f t="shared" si="11"/>
        <v>0</v>
      </c>
      <c r="F44" s="1068">
        <f t="shared" si="11"/>
        <v>0</v>
      </c>
      <c r="G44" s="218">
        <f t="shared" si="11"/>
        <v>0</v>
      </c>
      <c r="H44" s="1072">
        <f t="shared" si="6"/>
        <v>0</v>
      </c>
      <c r="I44" s="1068">
        <f>SUM(I36:I43)</f>
        <v>0</v>
      </c>
      <c r="J44" s="821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 s="64" customFormat="1" ht="25.5" customHeight="1" thickBot="1">
      <c r="A45" s="525" t="str">
        <f>'Avenant Total'!A45</f>
        <v>6. Autres couts</v>
      </c>
      <c r="B45" s="707"/>
      <c r="C45" s="707"/>
      <c r="D45" s="708"/>
      <c r="E45" s="1073"/>
      <c r="F45" s="708"/>
      <c r="G45" s="708"/>
      <c r="H45" s="708"/>
      <c r="I45" s="709"/>
      <c r="J45" s="81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:42" s="58" customFormat="1" ht="25.5" customHeight="1">
      <c r="A46" s="113" t="str">
        <f>'Avenant Total'!A46</f>
        <v>Subvention en cascade</v>
      </c>
      <c r="B46" s="363">
        <v>0</v>
      </c>
      <c r="C46" s="364">
        <f>ROUND(B46,2)</f>
        <v>0</v>
      </c>
      <c r="D46" s="283">
        <f>D36</f>
        <v>0</v>
      </c>
      <c r="E46" s="1074">
        <f>B46</f>
        <v>0</v>
      </c>
      <c r="F46" s="1070">
        <f>ROUND(E46,2)</f>
        <v>0</v>
      </c>
      <c r="G46" s="404">
        <f>G36</f>
        <v>0</v>
      </c>
      <c r="H46" s="1075">
        <f>E46</f>
        <v>0</v>
      </c>
      <c r="I46" s="847">
        <f>ROUND(H46,2)</f>
        <v>0</v>
      </c>
      <c r="J46" s="832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 s="58" customFormat="1" ht="25.5" customHeight="1" thickBot="1">
      <c r="A47" s="113" t="str">
        <f>'Avenant Total'!A47</f>
        <v>Autres couts</v>
      </c>
      <c r="B47" s="352">
        <v>0</v>
      </c>
      <c r="C47" s="358">
        <f>ROUND(B47,2)</f>
        <v>0</v>
      </c>
      <c r="D47" s="281">
        <f>D37</f>
        <v>0</v>
      </c>
      <c r="E47" s="1065">
        <f>B47</f>
        <v>0</v>
      </c>
      <c r="F47" s="1071">
        <f>ROUND(E47,2)</f>
        <v>0</v>
      </c>
      <c r="G47" s="402">
        <f>G37</f>
        <v>0</v>
      </c>
      <c r="H47" s="943">
        <f>E47</f>
        <v>0</v>
      </c>
      <c r="I47" s="851">
        <f>ROUND(H47,2)</f>
        <v>0</v>
      </c>
      <c r="J47" s="832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1:42" s="58" customFormat="1" ht="25.5" customHeight="1" thickBot="1">
      <c r="A48" s="114" t="s">
        <v>10</v>
      </c>
      <c r="B48" s="440">
        <f aca="true" t="shared" si="12" ref="B48:G48">SUM(B46:B47)</f>
        <v>0</v>
      </c>
      <c r="C48" s="439">
        <f t="shared" si="12"/>
        <v>0</v>
      </c>
      <c r="D48" s="138">
        <f t="shared" si="12"/>
        <v>0</v>
      </c>
      <c r="E48" s="255">
        <f t="shared" si="12"/>
        <v>0</v>
      </c>
      <c r="F48" s="1068">
        <f t="shared" si="12"/>
        <v>0</v>
      </c>
      <c r="G48" s="218">
        <f t="shared" si="12"/>
        <v>0</v>
      </c>
      <c r="H48" s="1076"/>
      <c r="I48" s="1068">
        <f>SUM(I46:I47)</f>
        <v>0</v>
      </c>
      <c r="J48" s="853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1:63" ht="25.5" customHeight="1">
      <c r="A49" s="117" t="s">
        <v>90</v>
      </c>
      <c r="B49" s="325">
        <f>B48+B44+B34+B27+B23+B18</f>
        <v>0</v>
      </c>
      <c r="C49" s="365">
        <f>C48+C44+C34+C27+C23+C18</f>
        <v>0</v>
      </c>
      <c r="D49" s="32">
        <f>F49-C49</f>
        <v>0</v>
      </c>
      <c r="E49" s="750"/>
      <c r="F49" s="1077">
        <f>F48+F44+F34+F27+F23+F18</f>
        <v>0</v>
      </c>
      <c r="G49" s="967">
        <f>I49-F49</f>
        <v>0</v>
      </c>
      <c r="H49" s="753"/>
      <c r="I49" s="1078">
        <f>I48+I44+I34+I27+I23+I18</f>
        <v>0</v>
      </c>
      <c r="J49" s="970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spans="1:63" ht="25.5" customHeight="1" thickBot="1">
      <c r="A50" s="118" t="s">
        <v>91</v>
      </c>
      <c r="B50" s="326">
        <v>0</v>
      </c>
      <c r="C50" s="326"/>
      <c r="D50" s="119"/>
      <c r="E50" s="867" t="e">
        <f>+F50/(F49-C27)</f>
        <v>#DIV/0!</v>
      </c>
      <c r="F50" s="36"/>
      <c r="G50" s="752"/>
      <c r="H50" s="123" t="e">
        <f>+I50/(I49-I27)</f>
        <v>#DIV/0!</v>
      </c>
      <c r="I50" s="238"/>
      <c r="J50" s="1153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</row>
    <row r="51" spans="1:63" ht="25.5" customHeight="1" thickBot="1">
      <c r="A51" s="120" t="s">
        <v>92</v>
      </c>
      <c r="B51" s="366">
        <f>SUM(B49:B50)</f>
        <v>0</v>
      </c>
      <c r="C51" s="366">
        <f>SUM(C49:C50)</f>
        <v>0</v>
      </c>
      <c r="D51" s="38">
        <f>F51-C51</f>
        <v>0</v>
      </c>
      <c r="E51" s="974"/>
      <c r="F51" s="1079">
        <f>F49+F50</f>
        <v>0</v>
      </c>
      <c r="G51" s="38">
        <f>I51-F51</f>
        <v>0</v>
      </c>
      <c r="H51" s="976"/>
      <c r="I51" s="239">
        <f>I49+I50</f>
        <v>0</v>
      </c>
      <c r="J51" s="1154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</row>
    <row r="52" spans="1:42" s="58" customFormat="1" ht="12.75">
      <c r="A52" s="761"/>
      <c r="B52" s="979" t="e">
        <f>+C50/(C49-C27)</f>
        <v>#DIV/0!</v>
      </c>
      <c r="C52" s="656"/>
      <c r="D52" s="763"/>
      <c r="E52" s="763"/>
      <c r="F52" s="763"/>
      <c r="G52" s="763"/>
      <c r="H52" s="656"/>
      <c r="I52" s="656"/>
      <c r="J52" s="560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</row>
    <row r="53" spans="1:42" s="58" customFormat="1" ht="12.75">
      <c r="A53" s="761"/>
      <c r="B53" s="656"/>
      <c r="C53" s="656"/>
      <c r="D53" s="656"/>
      <c r="E53" s="763"/>
      <c r="F53" s="763"/>
      <c r="G53" s="763"/>
      <c r="H53" s="656"/>
      <c r="I53" s="656"/>
      <c r="J53" s="560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</row>
    <row r="54" spans="1:42" s="58" customFormat="1" ht="12.75">
      <c r="A54" s="761"/>
      <c r="B54" s="656"/>
      <c r="C54" s="656"/>
      <c r="D54" s="763"/>
      <c r="E54" s="763"/>
      <c r="F54" s="763"/>
      <c r="G54" s="763"/>
      <c r="H54" s="656"/>
      <c r="I54" s="656"/>
      <c r="J54" s="560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</row>
    <row r="55" spans="1:42" s="58" customFormat="1" ht="12.75">
      <c r="A55" s="761"/>
      <c r="B55" s="656"/>
      <c r="C55" s="931"/>
      <c r="D55" s="763"/>
      <c r="E55" s="763"/>
      <c r="F55" s="763"/>
      <c r="G55" s="763"/>
      <c r="H55" s="656"/>
      <c r="I55" s="656"/>
      <c r="J55" s="560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</row>
    <row r="56" spans="1:42" s="58" customFormat="1" ht="12.75">
      <c r="A56" s="78"/>
      <c r="B56" s="45"/>
      <c r="C56" s="45"/>
      <c r="D56" s="79"/>
      <c r="E56" s="79"/>
      <c r="F56" s="79"/>
      <c r="G56" s="79"/>
      <c r="H56" s="45"/>
      <c r="I56" s="45"/>
      <c r="J56" s="44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</row>
    <row r="57" spans="1:42" s="58" customFormat="1" ht="12.75">
      <c r="A57" s="78"/>
      <c r="B57" s="45"/>
      <c r="C57" s="45"/>
      <c r="D57" s="79"/>
      <c r="E57" s="79"/>
      <c r="F57" s="79"/>
      <c r="G57" s="79"/>
      <c r="H57" s="45"/>
      <c r="I57" s="45"/>
      <c r="J57" s="44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</row>
    <row r="58" spans="1:42" s="58" customFormat="1" ht="12.75">
      <c r="A58" s="78"/>
      <c r="B58" s="45"/>
      <c r="C58" s="45"/>
      <c r="D58" s="79"/>
      <c r="E58" s="79"/>
      <c r="F58" s="79"/>
      <c r="G58" s="79"/>
      <c r="H58" s="45"/>
      <c r="I58" s="45"/>
      <c r="J58" s="44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1:42" s="58" customFormat="1" ht="12.75">
      <c r="A59" s="78"/>
      <c r="B59" s="45"/>
      <c r="C59" s="45"/>
      <c r="D59" s="79"/>
      <c r="E59" s="79"/>
      <c r="F59" s="79"/>
      <c r="G59" s="79"/>
      <c r="H59" s="45"/>
      <c r="I59" s="45"/>
      <c r="J59" s="44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s="58" customFormat="1" ht="12.75">
      <c r="A60" s="78"/>
      <c r="B60" s="45"/>
      <c r="C60" s="45"/>
      <c r="D60" s="79"/>
      <c r="E60" s="79"/>
      <c r="F60" s="79"/>
      <c r="G60" s="79"/>
      <c r="H60" s="45"/>
      <c r="I60" s="45"/>
      <c r="J60" s="44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s="58" customFormat="1" ht="12.75">
      <c r="A61" s="78"/>
      <c r="B61" s="45"/>
      <c r="C61" s="45"/>
      <c r="D61" s="79"/>
      <c r="E61" s="79"/>
      <c r="F61" s="79"/>
      <c r="G61" s="79"/>
      <c r="H61" s="45"/>
      <c r="I61" s="45"/>
      <c r="J61" s="44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</row>
    <row r="62" spans="1:42" s="58" customFormat="1" ht="12.75">
      <c r="A62" s="78"/>
      <c r="B62" s="45"/>
      <c r="C62" s="45"/>
      <c r="D62" s="79"/>
      <c r="E62" s="79"/>
      <c r="F62" s="79"/>
      <c r="G62" s="79"/>
      <c r="H62" s="45"/>
      <c r="I62" s="45"/>
      <c r="J62" s="44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</row>
    <row r="63" spans="1:42" s="58" customFormat="1" ht="12.75">
      <c r="A63" s="78"/>
      <c r="B63" s="45"/>
      <c r="C63" s="45"/>
      <c r="D63" s="79"/>
      <c r="E63" s="79"/>
      <c r="F63" s="79"/>
      <c r="G63" s="79"/>
      <c r="H63" s="45"/>
      <c r="I63" s="45"/>
      <c r="J63" s="81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</row>
    <row r="64" spans="1:42" s="58" customFormat="1" ht="12.75">
      <c r="A64" s="78"/>
      <c r="B64" s="45"/>
      <c r="C64" s="45"/>
      <c r="D64" s="79"/>
      <c r="E64" s="79"/>
      <c r="F64" s="79"/>
      <c r="G64" s="79"/>
      <c r="H64" s="45"/>
      <c r="I64" s="45"/>
      <c r="J64" s="44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1:42" s="58" customFormat="1" ht="12.75">
      <c r="A65" s="78"/>
      <c r="B65" s="45"/>
      <c r="C65" s="45"/>
      <c r="D65" s="79"/>
      <c r="E65" s="79"/>
      <c r="F65" s="79"/>
      <c r="G65" s="79"/>
      <c r="H65" s="45"/>
      <c r="I65" s="45"/>
      <c r="J65" s="44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</row>
    <row r="66" spans="1:42" s="58" customFormat="1" ht="12.75">
      <c r="A66" s="78"/>
      <c r="B66" s="45"/>
      <c r="C66" s="45"/>
      <c r="D66" s="79"/>
      <c r="E66" s="79"/>
      <c r="F66" s="79"/>
      <c r="G66" s="79"/>
      <c r="H66" s="45"/>
      <c r="I66" s="45"/>
      <c r="J66" s="44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1:42" s="58" customFormat="1" ht="12.75">
      <c r="A67" s="78"/>
      <c r="B67" s="45"/>
      <c r="C67" s="45"/>
      <c r="D67" s="79"/>
      <c r="E67" s="79"/>
      <c r="F67" s="79"/>
      <c r="G67" s="79"/>
      <c r="H67" s="45"/>
      <c r="I67" s="45"/>
      <c r="J67" s="44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</row>
    <row r="68" spans="1:42" s="58" customFormat="1" ht="12.75">
      <c r="A68" s="78"/>
      <c r="B68" s="45"/>
      <c r="C68" s="45"/>
      <c r="D68" s="79"/>
      <c r="E68" s="79"/>
      <c r="F68" s="79"/>
      <c r="G68" s="79"/>
      <c r="H68" s="45"/>
      <c r="I68" s="45"/>
      <c r="J68" s="44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</row>
    <row r="69" spans="1:42" s="58" customFormat="1" ht="12.75">
      <c r="A69" s="78"/>
      <c r="B69" s="45"/>
      <c r="C69" s="45"/>
      <c r="D69" s="79"/>
      <c r="E69" s="79"/>
      <c r="F69" s="79"/>
      <c r="G69" s="79"/>
      <c r="H69" s="45"/>
      <c r="I69" s="45"/>
      <c r="J69" s="44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</row>
    <row r="70" spans="1:42" s="58" customFormat="1" ht="12.75">
      <c r="A70" s="78"/>
      <c r="B70" s="45"/>
      <c r="C70" s="45"/>
      <c r="D70" s="79"/>
      <c r="E70" s="79"/>
      <c r="F70" s="79"/>
      <c r="G70" s="79"/>
      <c r="H70" s="45"/>
      <c r="I70" s="45"/>
      <c r="J70" s="44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</row>
    <row r="71" spans="1:42" s="58" customFormat="1" ht="12.75">
      <c r="A71" s="78"/>
      <c r="B71" s="45"/>
      <c r="C71" s="45"/>
      <c r="D71" s="79"/>
      <c r="E71" s="79"/>
      <c r="F71" s="79"/>
      <c r="G71" s="79"/>
      <c r="H71" s="45"/>
      <c r="I71" s="45"/>
      <c r="J71" s="44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</row>
    <row r="72" spans="1:42" s="58" customFormat="1" ht="12.75">
      <c r="A72" s="78"/>
      <c r="B72" s="45"/>
      <c r="C72" s="45"/>
      <c r="D72" s="79"/>
      <c r="E72" s="79"/>
      <c r="F72" s="79"/>
      <c r="G72" s="79"/>
      <c r="H72" s="45"/>
      <c r="I72" s="45"/>
      <c r="J72" s="44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</row>
    <row r="73" spans="1:42" s="58" customFormat="1" ht="12.75">
      <c r="A73" s="78"/>
      <c r="B73" s="45"/>
      <c r="C73" s="45"/>
      <c r="D73" s="79"/>
      <c r="E73" s="79"/>
      <c r="F73" s="79"/>
      <c r="G73" s="79"/>
      <c r="H73" s="45"/>
      <c r="I73" s="45"/>
      <c r="J73" s="44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</row>
    <row r="74" spans="1:42" s="58" customFormat="1" ht="12.75">
      <c r="A74" s="78"/>
      <c r="B74" s="45"/>
      <c r="C74" s="45"/>
      <c r="D74" s="79"/>
      <c r="E74" s="79"/>
      <c r="F74" s="79"/>
      <c r="G74" s="79"/>
      <c r="H74" s="45"/>
      <c r="I74" s="45"/>
      <c r="J74" s="44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</row>
    <row r="75" spans="1:42" s="58" customFormat="1" ht="12.75">
      <c r="A75" s="78"/>
      <c r="B75" s="45"/>
      <c r="C75" s="45"/>
      <c r="D75" s="79"/>
      <c r="E75" s="79"/>
      <c r="F75" s="79"/>
      <c r="G75" s="79"/>
      <c r="H75" s="45"/>
      <c r="I75" s="45"/>
      <c r="J75" s="44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</row>
    <row r="76" spans="1:42" s="58" customFormat="1" ht="12.75">
      <c r="A76" s="78"/>
      <c r="B76" s="45"/>
      <c r="C76" s="45"/>
      <c r="D76" s="79"/>
      <c r="E76" s="79"/>
      <c r="F76" s="79"/>
      <c r="G76" s="79"/>
      <c r="H76" s="45"/>
      <c r="I76" s="45"/>
      <c r="J76" s="44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</row>
    <row r="77" spans="1:42" s="58" customFormat="1" ht="12.75">
      <c r="A77" s="78"/>
      <c r="B77" s="45"/>
      <c r="C77" s="45"/>
      <c r="D77" s="79"/>
      <c r="E77" s="79"/>
      <c r="F77" s="79"/>
      <c r="G77" s="79"/>
      <c r="H77" s="45"/>
      <c r="I77" s="45"/>
      <c r="J77" s="44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</row>
    <row r="78" spans="1:42" s="58" customFormat="1" ht="12.75">
      <c r="A78" s="78"/>
      <c r="B78" s="45"/>
      <c r="C78" s="45"/>
      <c r="D78" s="79"/>
      <c r="E78" s="79"/>
      <c r="F78" s="79"/>
      <c r="G78" s="79"/>
      <c r="H78" s="45"/>
      <c r="I78" s="45"/>
      <c r="J78" s="44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</row>
    <row r="79" spans="1:42" s="58" customFormat="1" ht="12.75">
      <c r="A79" s="78"/>
      <c r="B79" s="45"/>
      <c r="C79" s="45"/>
      <c r="D79" s="79"/>
      <c r="E79" s="79"/>
      <c r="F79" s="79"/>
      <c r="G79" s="79"/>
      <c r="H79" s="45"/>
      <c r="I79" s="45"/>
      <c r="J79" s="44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</row>
    <row r="80" spans="1:42" s="58" customFormat="1" ht="12.75">
      <c r="A80" s="78"/>
      <c r="B80" s="45"/>
      <c r="C80" s="45"/>
      <c r="D80" s="79"/>
      <c r="E80" s="79"/>
      <c r="F80" s="79"/>
      <c r="G80" s="79"/>
      <c r="H80" s="45"/>
      <c r="I80" s="45"/>
      <c r="J80" s="44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</row>
    <row r="81" spans="1:42" s="58" customFormat="1" ht="12.75">
      <c r="A81" s="78"/>
      <c r="B81" s="45"/>
      <c r="C81" s="45"/>
      <c r="D81" s="79"/>
      <c r="E81" s="79"/>
      <c r="F81" s="79"/>
      <c r="G81" s="79"/>
      <c r="H81" s="45"/>
      <c r="I81" s="45"/>
      <c r="J81" s="44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</row>
    <row r="82" spans="1:42" s="58" customFormat="1" ht="12.75">
      <c r="A82" s="78"/>
      <c r="B82" s="45"/>
      <c r="C82" s="45"/>
      <c r="D82" s="79"/>
      <c r="E82" s="79"/>
      <c r="F82" s="79"/>
      <c r="G82" s="79"/>
      <c r="H82" s="45"/>
      <c r="I82" s="45"/>
      <c r="J82" s="44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</row>
    <row r="83" spans="1:42" s="58" customFormat="1" ht="12.75">
      <c r="A83" s="78"/>
      <c r="B83" s="45"/>
      <c r="C83" s="45"/>
      <c r="D83" s="79"/>
      <c r="E83" s="79"/>
      <c r="F83" s="79"/>
      <c r="G83" s="79"/>
      <c r="H83" s="45"/>
      <c r="I83" s="45"/>
      <c r="J83" s="44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</row>
    <row r="84" spans="1:42" s="58" customFormat="1" ht="12.75">
      <c r="A84" s="78"/>
      <c r="B84" s="45"/>
      <c r="C84" s="45"/>
      <c r="D84" s="79"/>
      <c r="E84" s="79"/>
      <c r="F84" s="79"/>
      <c r="G84" s="79"/>
      <c r="H84" s="45"/>
      <c r="I84" s="45"/>
      <c r="J84" s="44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</row>
    <row r="85" spans="1:42" s="58" customFormat="1" ht="12.75">
      <c r="A85" s="78"/>
      <c r="B85" s="45"/>
      <c r="C85" s="45"/>
      <c r="D85" s="79"/>
      <c r="E85" s="79"/>
      <c r="F85" s="79"/>
      <c r="G85" s="79"/>
      <c r="H85" s="45"/>
      <c r="I85" s="45"/>
      <c r="J85" s="44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</row>
    <row r="86" spans="1:42" s="58" customFormat="1" ht="12.75">
      <c r="A86" s="78"/>
      <c r="B86" s="45"/>
      <c r="C86" s="45"/>
      <c r="D86" s="79"/>
      <c r="E86" s="79"/>
      <c r="F86" s="79"/>
      <c r="G86" s="79"/>
      <c r="H86" s="45"/>
      <c r="I86" s="45"/>
      <c r="J86" s="44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</row>
    <row r="87" spans="1:42" s="58" customFormat="1" ht="12.75">
      <c r="A87" s="78"/>
      <c r="B87" s="45"/>
      <c r="C87" s="45"/>
      <c r="D87" s="79"/>
      <c r="E87" s="79"/>
      <c r="F87" s="79"/>
      <c r="G87" s="79"/>
      <c r="H87" s="45"/>
      <c r="I87" s="45"/>
      <c r="J87" s="44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</row>
    <row r="88" spans="1:42" s="58" customFormat="1" ht="12.75">
      <c r="A88" s="78"/>
      <c r="B88" s="45"/>
      <c r="C88" s="45"/>
      <c r="D88" s="79"/>
      <c r="E88" s="79"/>
      <c r="F88" s="79"/>
      <c r="G88" s="79"/>
      <c r="H88" s="45"/>
      <c r="I88" s="45"/>
      <c r="J88" s="44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1:42" s="58" customFormat="1" ht="12.75">
      <c r="A89" s="78"/>
      <c r="B89" s="45"/>
      <c r="C89" s="45"/>
      <c r="D89" s="79"/>
      <c r="E89" s="79"/>
      <c r="F89" s="79"/>
      <c r="G89" s="79"/>
      <c r="H89" s="45"/>
      <c r="I89" s="45"/>
      <c r="J89" s="44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1:42" s="58" customFormat="1" ht="12.75">
      <c r="A90" s="78"/>
      <c r="B90" s="45"/>
      <c r="C90" s="45"/>
      <c r="D90" s="79"/>
      <c r="E90" s="79"/>
      <c r="F90" s="79"/>
      <c r="G90" s="79"/>
      <c r="H90" s="45"/>
      <c r="I90" s="45"/>
      <c r="J90" s="44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1:42" s="58" customFormat="1" ht="12.75">
      <c r="A91" s="78"/>
      <c r="B91" s="45"/>
      <c r="C91" s="45"/>
      <c r="D91" s="79"/>
      <c r="E91" s="79"/>
      <c r="F91" s="79"/>
      <c r="G91" s="79"/>
      <c r="H91" s="45"/>
      <c r="I91" s="45"/>
      <c r="J91" s="44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</row>
    <row r="92" spans="1:42" s="58" customFormat="1" ht="12.75">
      <c r="A92" s="78"/>
      <c r="B92" s="45"/>
      <c r="C92" s="45"/>
      <c r="D92" s="79"/>
      <c r="E92" s="79"/>
      <c r="F92" s="79"/>
      <c r="G92" s="79"/>
      <c r="H92" s="45"/>
      <c r="I92" s="45"/>
      <c r="J92" s="44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1:42" s="58" customFormat="1" ht="12.75">
      <c r="A93" s="78"/>
      <c r="B93" s="45"/>
      <c r="C93" s="45"/>
      <c r="D93" s="79"/>
      <c r="E93" s="79"/>
      <c r="F93" s="79"/>
      <c r="G93" s="79"/>
      <c r="H93" s="45"/>
      <c r="I93" s="45"/>
      <c r="J93" s="44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</row>
    <row r="94" spans="1:42" s="58" customFormat="1" ht="12.75">
      <c r="A94" s="78"/>
      <c r="B94" s="45"/>
      <c r="C94" s="45"/>
      <c r="D94" s="79"/>
      <c r="E94" s="79"/>
      <c r="F94" s="79"/>
      <c r="G94" s="79"/>
      <c r="H94" s="45"/>
      <c r="I94" s="45"/>
      <c r="J94" s="44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</row>
    <row r="95" spans="1:42" s="58" customFormat="1" ht="12.75">
      <c r="A95" s="78"/>
      <c r="B95" s="45"/>
      <c r="C95" s="45"/>
      <c r="D95" s="79"/>
      <c r="E95" s="79"/>
      <c r="F95" s="79"/>
      <c r="G95" s="79"/>
      <c r="H95" s="45"/>
      <c r="I95" s="45"/>
      <c r="J95" s="44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</row>
    <row r="96" spans="1:42" s="58" customFormat="1" ht="12.75">
      <c r="A96" s="78"/>
      <c r="B96" s="45"/>
      <c r="C96" s="45"/>
      <c r="D96" s="79"/>
      <c r="E96" s="79"/>
      <c r="F96" s="79"/>
      <c r="G96" s="79"/>
      <c r="H96" s="45"/>
      <c r="I96" s="45"/>
      <c r="J96" s="44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</row>
    <row r="97" spans="1:42" s="58" customFormat="1" ht="12.75">
      <c r="A97" s="78"/>
      <c r="B97" s="45"/>
      <c r="C97" s="45"/>
      <c r="D97" s="79"/>
      <c r="E97" s="79"/>
      <c r="F97" s="79"/>
      <c r="G97" s="79"/>
      <c r="H97" s="45"/>
      <c r="I97" s="45"/>
      <c r="J97" s="44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</row>
    <row r="98" spans="1:42" s="58" customFormat="1" ht="12.75">
      <c r="A98" s="78"/>
      <c r="B98" s="45"/>
      <c r="C98" s="45"/>
      <c r="D98" s="79"/>
      <c r="E98" s="79"/>
      <c r="F98" s="79"/>
      <c r="G98" s="79"/>
      <c r="H98" s="45"/>
      <c r="I98" s="45"/>
      <c r="J98" s="44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</row>
    <row r="99" spans="1:42" s="58" customFormat="1" ht="12.75">
      <c r="A99" s="78"/>
      <c r="B99" s="45"/>
      <c r="C99" s="45"/>
      <c r="D99" s="79"/>
      <c r="E99" s="79"/>
      <c r="F99" s="79"/>
      <c r="G99" s="79"/>
      <c r="H99" s="45"/>
      <c r="I99" s="45"/>
      <c r="J99" s="44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</row>
    <row r="100" spans="1:42" s="58" customFormat="1" ht="12.75">
      <c r="A100" s="78"/>
      <c r="B100" s="45"/>
      <c r="C100" s="45"/>
      <c r="D100" s="79"/>
      <c r="E100" s="79"/>
      <c r="F100" s="79"/>
      <c r="G100" s="79"/>
      <c r="H100" s="45"/>
      <c r="I100" s="45"/>
      <c r="J100" s="44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</row>
    <row r="101" spans="1:42" s="58" customFormat="1" ht="12.75">
      <c r="A101" s="78"/>
      <c r="B101" s="45"/>
      <c r="C101" s="45"/>
      <c r="D101" s="79"/>
      <c r="E101" s="79"/>
      <c r="F101" s="79"/>
      <c r="G101" s="79"/>
      <c r="H101" s="45"/>
      <c r="I101" s="45"/>
      <c r="J101" s="44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</row>
    <row r="102" spans="1:42" s="58" customFormat="1" ht="12.75">
      <c r="A102" s="78"/>
      <c r="B102" s="45"/>
      <c r="C102" s="45"/>
      <c r="D102" s="79"/>
      <c r="E102" s="79"/>
      <c r="F102" s="79"/>
      <c r="G102" s="79"/>
      <c r="H102" s="45"/>
      <c r="I102" s="45"/>
      <c r="J102" s="44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</row>
    <row r="103" spans="1:42" s="58" customFormat="1" ht="12.75">
      <c r="A103" s="78"/>
      <c r="B103" s="45"/>
      <c r="C103" s="45"/>
      <c r="D103" s="79"/>
      <c r="E103" s="79"/>
      <c r="F103" s="79"/>
      <c r="G103" s="79"/>
      <c r="H103" s="45"/>
      <c r="I103" s="45"/>
      <c r="J103" s="44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</row>
    <row r="104" spans="1:42" s="58" customFormat="1" ht="12.75">
      <c r="A104" s="78"/>
      <c r="B104" s="45"/>
      <c r="C104" s="45"/>
      <c r="D104" s="79"/>
      <c r="E104" s="79"/>
      <c r="F104" s="79"/>
      <c r="G104" s="79"/>
      <c r="H104" s="45"/>
      <c r="I104" s="45"/>
      <c r="J104" s="44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</row>
    <row r="105" spans="1:42" s="58" customFormat="1" ht="12.75">
      <c r="A105" s="78"/>
      <c r="B105" s="45"/>
      <c r="C105" s="45"/>
      <c r="D105" s="79"/>
      <c r="E105" s="79"/>
      <c r="F105" s="79"/>
      <c r="G105" s="79"/>
      <c r="H105" s="45"/>
      <c r="I105" s="45"/>
      <c r="J105" s="44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</row>
    <row r="106" spans="1:42" s="58" customFormat="1" ht="12.75">
      <c r="A106" s="78"/>
      <c r="B106" s="45"/>
      <c r="C106" s="45"/>
      <c r="D106" s="79"/>
      <c r="E106" s="79"/>
      <c r="F106" s="79"/>
      <c r="G106" s="79"/>
      <c r="H106" s="45"/>
      <c r="I106" s="45"/>
      <c r="J106" s="44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</row>
    <row r="107" spans="1:42" s="58" customFormat="1" ht="12.75">
      <c r="A107" s="78"/>
      <c r="B107" s="45"/>
      <c r="C107" s="45"/>
      <c r="D107" s="79"/>
      <c r="E107" s="79"/>
      <c r="F107" s="79"/>
      <c r="G107" s="79"/>
      <c r="H107" s="45"/>
      <c r="I107" s="45"/>
      <c r="J107" s="44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</row>
    <row r="108" spans="1:42" s="58" customFormat="1" ht="12.75">
      <c r="A108" s="78"/>
      <c r="B108" s="45"/>
      <c r="C108" s="45"/>
      <c r="D108" s="79"/>
      <c r="E108" s="79"/>
      <c r="F108" s="79"/>
      <c r="G108" s="79"/>
      <c r="H108" s="45"/>
      <c r="I108" s="45"/>
      <c r="J108" s="44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</row>
    <row r="109" spans="1:42" s="58" customFormat="1" ht="12.75">
      <c r="A109" s="78"/>
      <c r="B109" s="45"/>
      <c r="C109" s="45"/>
      <c r="D109" s="79"/>
      <c r="E109" s="79"/>
      <c r="F109" s="79"/>
      <c r="G109" s="79"/>
      <c r="H109" s="45"/>
      <c r="I109" s="45"/>
      <c r="J109" s="44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</row>
    <row r="110" spans="1:42" s="58" customFormat="1" ht="12.75">
      <c r="A110" s="78"/>
      <c r="B110" s="45"/>
      <c r="C110" s="45"/>
      <c r="D110" s="79"/>
      <c r="E110" s="79"/>
      <c r="F110" s="79"/>
      <c r="G110" s="79"/>
      <c r="H110" s="45"/>
      <c r="I110" s="45"/>
      <c r="J110" s="44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</row>
    <row r="111" spans="1:42" s="58" customFormat="1" ht="12.75">
      <c r="A111" s="78"/>
      <c r="B111" s="45"/>
      <c r="C111" s="45"/>
      <c r="D111" s="79"/>
      <c r="E111" s="79"/>
      <c r="F111" s="79"/>
      <c r="G111" s="79"/>
      <c r="H111" s="45"/>
      <c r="I111" s="45"/>
      <c r="J111" s="44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</row>
    <row r="112" spans="1:42" s="58" customFormat="1" ht="12.75">
      <c r="A112" s="78"/>
      <c r="B112" s="45"/>
      <c r="C112" s="45"/>
      <c r="D112" s="79"/>
      <c r="E112" s="79"/>
      <c r="F112" s="79"/>
      <c r="G112" s="79"/>
      <c r="H112" s="45"/>
      <c r="I112" s="45"/>
      <c r="J112" s="44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</row>
    <row r="113" spans="1:42" s="58" customFormat="1" ht="12.75">
      <c r="A113" s="78"/>
      <c r="B113" s="45"/>
      <c r="C113" s="45"/>
      <c r="D113" s="79"/>
      <c r="E113" s="79"/>
      <c r="F113" s="79"/>
      <c r="G113" s="79"/>
      <c r="H113" s="45"/>
      <c r="I113" s="45"/>
      <c r="J113" s="44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</row>
    <row r="114" spans="1:42" s="58" customFormat="1" ht="12.75">
      <c r="A114" s="78"/>
      <c r="B114" s="45"/>
      <c r="C114" s="45"/>
      <c r="D114" s="79"/>
      <c r="E114" s="79"/>
      <c r="F114" s="79"/>
      <c r="G114" s="79"/>
      <c r="H114" s="45"/>
      <c r="I114" s="45"/>
      <c r="J114" s="44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</row>
    <row r="115" spans="1:42" s="58" customFormat="1" ht="12.75">
      <c r="A115" s="78"/>
      <c r="B115" s="45"/>
      <c r="C115" s="45"/>
      <c r="D115" s="79"/>
      <c r="E115" s="79"/>
      <c r="F115" s="79"/>
      <c r="G115" s="79"/>
      <c r="H115" s="45"/>
      <c r="I115" s="45"/>
      <c r="J115" s="44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</row>
    <row r="116" spans="1:42" s="58" customFormat="1" ht="12.75">
      <c r="A116" s="78"/>
      <c r="B116" s="45"/>
      <c r="C116" s="45"/>
      <c r="D116" s="79"/>
      <c r="E116" s="79"/>
      <c r="F116" s="79"/>
      <c r="G116" s="79"/>
      <c r="H116" s="45"/>
      <c r="I116" s="45"/>
      <c r="J116" s="44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</row>
    <row r="117" spans="1:42" s="58" customFormat="1" ht="12.75">
      <c r="A117" s="78"/>
      <c r="B117" s="45"/>
      <c r="C117" s="45"/>
      <c r="D117" s="79"/>
      <c r="E117" s="79"/>
      <c r="F117" s="79"/>
      <c r="G117" s="79"/>
      <c r="H117" s="45"/>
      <c r="I117" s="45"/>
      <c r="J117" s="44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</row>
    <row r="118" spans="1:42" s="58" customFormat="1" ht="12.75">
      <c r="A118" s="78"/>
      <c r="B118" s="45"/>
      <c r="C118" s="45"/>
      <c r="D118" s="79"/>
      <c r="E118" s="79"/>
      <c r="F118" s="79"/>
      <c r="G118" s="79"/>
      <c r="H118" s="45"/>
      <c r="I118" s="45"/>
      <c r="J118" s="44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</row>
    <row r="119" spans="1:42" s="58" customFormat="1" ht="12.75">
      <c r="A119" s="78"/>
      <c r="B119" s="45"/>
      <c r="C119" s="45"/>
      <c r="D119" s="79"/>
      <c r="E119" s="79"/>
      <c r="F119" s="79"/>
      <c r="G119" s="79"/>
      <c r="H119" s="45"/>
      <c r="I119" s="45"/>
      <c r="J119" s="44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</row>
    <row r="120" spans="1:42" s="58" customFormat="1" ht="12.75">
      <c r="A120" s="78"/>
      <c r="B120" s="45"/>
      <c r="C120" s="45"/>
      <c r="D120" s="79"/>
      <c r="E120" s="79"/>
      <c r="F120" s="79"/>
      <c r="G120" s="79"/>
      <c r="H120" s="45"/>
      <c r="I120" s="45"/>
      <c r="J120" s="44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</row>
    <row r="121" spans="1:42" s="58" customFormat="1" ht="12.75">
      <c r="A121" s="78"/>
      <c r="B121" s="45"/>
      <c r="C121" s="45"/>
      <c r="D121" s="79"/>
      <c r="E121" s="79"/>
      <c r="F121" s="79"/>
      <c r="G121" s="79"/>
      <c r="H121" s="45"/>
      <c r="I121" s="45"/>
      <c r="J121" s="44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</row>
    <row r="122" spans="1:42" s="58" customFormat="1" ht="12.75">
      <c r="A122" s="78"/>
      <c r="B122" s="45"/>
      <c r="C122" s="45"/>
      <c r="D122" s="79"/>
      <c r="E122" s="79"/>
      <c r="F122" s="79"/>
      <c r="G122" s="79"/>
      <c r="H122" s="45"/>
      <c r="I122" s="45"/>
      <c r="J122" s="44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</row>
    <row r="123" spans="1:42" s="58" customFormat="1" ht="12.75">
      <c r="A123" s="78"/>
      <c r="B123" s="45"/>
      <c r="C123" s="45"/>
      <c r="D123" s="79"/>
      <c r="E123" s="79"/>
      <c r="F123" s="79"/>
      <c r="G123" s="79"/>
      <c r="H123" s="45"/>
      <c r="I123" s="45"/>
      <c r="J123" s="44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</row>
    <row r="124" spans="1:42" s="58" customFormat="1" ht="12.75">
      <c r="A124" s="78"/>
      <c r="B124" s="45"/>
      <c r="C124" s="45"/>
      <c r="D124" s="79"/>
      <c r="E124" s="79"/>
      <c r="F124" s="79"/>
      <c r="G124" s="79"/>
      <c r="H124" s="45"/>
      <c r="I124" s="45"/>
      <c r="J124" s="44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</row>
    <row r="125" spans="1:42" s="58" customFormat="1" ht="12.75">
      <c r="A125" s="78"/>
      <c r="B125" s="45"/>
      <c r="C125" s="45"/>
      <c r="D125" s="79"/>
      <c r="E125" s="79"/>
      <c r="F125" s="79"/>
      <c r="G125" s="79"/>
      <c r="H125" s="45"/>
      <c r="I125" s="45"/>
      <c r="J125" s="44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</row>
    <row r="126" spans="1:42" s="58" customFormat="1" ht="12.75">
      <c r="A126" s="78"/>
      <c r="B126" s="45"/>
      <c r="C126" s="45"/>
      <c r="D126" s="79"/>
      <c r="E126" s="79"/>
      <c r="F126" s="79"/>
      <c r="G126" s="79"/>
      <c r="H126" s="45"/>
      <c r="I126" s="45"/>
      <c r="J126" s="44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</row>
    <row r="127" spans="1:42" s="58" customFormat="1" ht="12.75">
      <c r="A127" s="78"/>
      <c r="B127" s="45"/>
      <c r="C127" s="45"/>
      <c r="D127" s="79"/>
      <c r="E127" s="79"/>
      <c r="F127" s="79"/>
      <c r="G127" s="79"/>
      <c r="H127" s="45"/>
      <c r="I127" s="45"/>
      <c r="J127" s="44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</row>
    <row r="128" spans="1:42" s="58" customFormat="1" ht="12.75">
      <c r="A128" s="78"/>
      <c r="B128" s="45"/>
      <c r="C128" s="45"/>
      <c r="D128" s="79"/>
      <c r="E128" s="79"/>
      <c r="F128" s="79"/>
      <c r="G128" s="79"/>
      <c r="H128" s="45"/>
      <c r="I128" s="45"/>
      <c r="J128" s="44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</row>
    <row r="129" spans="1:42" s="58" customFormat="1" ht="12.75">
      <c r="A129" s="78"/>
      <c r="B129" s="45"/>
      <c r="C129" s="45"/>
      <c r="D129" s="79"/>
      <c r="E129" s="79"/>
      <c r="F129" s="79"/>
      <c r="G129" s="79"/>
      <c r="H129" s="45"/>
      <c r="I129" s="45"/>
      <c r="J129" s="44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</row>
    <row r="130" spans="1:42" s="58" customFormat="1" ht="12.75">
      <c r="A130" s="78"/>
      <c r="B130" s="45"/>
      <c r="C130" s="45"/>
      <c r="D130" s="79"/>
      <c r="E130" s="79"/>
      <c r="F130" s="79"/>
      <c r="G130" s="79"/>
      <c r="H130" s="45"/>
      <c r="I130" s="45"/>
      <c r="J130" s="44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</row>
    <row r="131" spans="1:42" s="58" customFormat="1" ht="12.75">
      <c r="A131" s="78"/>
      <c r="B131" s="45"/>
      <c r="C131" s="45"/>
      <c r="D131" s="79"/>
      <c r="E131" s="79"/>
      <c r="F131" s="79"/>
      <c r="G131" s="79"/>
      <c r="H131" s="45"/>
      <c r="I131" s="45"/>
      <c r="J131" s="44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</row>
    <row r="132" spans="1:42" s="58" customFormat="1" ht="12.75">
      <c r="A132" s="78"/>
      <c r="B132" s="45"/>
      <c r="C132" s="45"/>
      <c r="D132" s="79"/>
      <c r="E132" s="79"/>
      <c r="F132" s="79"/>
      <c r="G132" s="79"/>
      <c r="H132" s="45"/>
      <c r="I132" s="45"/>
      <c r="J132" s="44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</row>
    <row r="133" spans="1:42" s="58" customFormat="1" ht="12.75">
      <c r="A133" s="78"/>
      <c r="B133" s="45"/>
      <c r="C133" s="45"/>
      <c r="D133" s="79"/>
      <c r="E133" s="79"/>
      <c r="F133" s="79"/>
      <c r="G133" s="79"/>
      <c r="H133" s="45"/>
      <c r="I133" s="45"/>
      <c r="J133" s="44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</row>
    <row r="134" spans="1:42" s="58" customFormat="1" ht="12.75">
      <c r="A134" s="78"/>
      <c r="B134" s="45"/>
      <c r="C134" s="45"/>
      <c r="D134" s="79"/>
      <c r="E134" s="79"/>
      <c r="F134" s="79"/>
      <c r="G134" s="79"/>
      <c r="H134" s="45"/>
      <c r="I134" s="45"/>
      <c r="J134" s="44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</row>
    <row r="135" spans="1:42" s="58" customFormat="1" ht="12.75">
      <c r="A135" s="78"/>
      <c r="B135" s="45"/>
      <c r="C135" s="45"/>
      <c r="D135" s="79"/>
      <c r="E135" s="79"/>
      <c r="F135" s="79"/>
      <c r="G135" s="79"/>
      <c r="H135" s="45"/>
      <c r="I135" s="45"/>
      <c r="J135" s="44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</row>
    <row r="136" spans="1:42" s="58" customFormat="1" ht="12.75">
      <c r="A136" s="78"/>
      <c r="B136" s="45"/>
      <c r="C136" s="45"/>
      <c r="D136" s="79"/>
      <c r="E136" s="79"/>
      <c r="F136" s="79"/>
      <c r="G136" s="79"/>
      <c r="H136" s="45"/>
      <c r="I136" s="45"/>
      <c r="J136" s="44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</row>
    <row r="137" spans="1:42" s="58" customFormat="1" ht="12.75">
      <c r="A137" s="78"/>
      <c r="B137" s="45"/>
      <c r="C137" s="45"/>
      <c r="D137" s="79"/>
      <c r="E137" s="79"/>
      <c r="F137" s="79"/>
      <c r="G137" s="79"/>
      <c r="H137" s="45"/>
      <c r="I137" s="45"/>
      <c r="J137" s="44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</row>
    <row r="138" spans="1:42" s="58" customFormat="1" ht="12.75">
      <c r="A138" s="78"/>
      <c r="B138" s="45"/>
      <c r="C138" s="45"/>
      <c r="D138" s="79"/>
      <c r="E138" s="79"/>
      <c r="F138" s="79"/>
      <c r="G138" s="79"/>
      <c r="H138" s="45"/>
      <c r="I138" s="45"/>
      <c r="J138" s="44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</row>
    <row r="139" spans="1:42" s="58" customFormat="1" ht="12.75">
      <c r="A139" s="78"/>
      <c r="B139" s="45"/>
      <c r="C139" s="45"/>
      <c r="D139" s="79"/>
      <c r="E139" s="79"/>
      <c r="F139" s="79"/>
      <c r="G139" s="79"/>
      <c r="H139" s="45"/>
      <c r="I139" s="45"/>
      <c r="J139" s="44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</row>
    <row r="140" spans="1:42" s="58" customFormat="1" ht="12.75">
      <c r="A140" s="78"/>
      <c r="B140" s="45"/>
      <c r="C140" s="45"/>
      <c r="D140" s="79"/>
      <c r="E140" s="79"/>
      <c r="F140" s="79"/>
      <c r="G140" s="79"/>
      <c r="H140" s="45"/>
      <c r="I140" s="45"/>
      <c r="J140" s="44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</row>
    <row r="141" spans="1:42" s="58" customFormat="1" ht="12.75">
      <c r="A141" s="78"/>
      <c r="B141" s="45"/>
      <c r="C141" s="45"/>
      <c r="D141" s="79"/>
      <c r="E141" s="79"/>
      <c r="F141" s="79"/>
      <c r="G141" s="79"/>
      <c r="H141" s="45"/>
      <c r="I141" s="45"/>
      <c r="J141" s="44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</row>
    <row r="142" spans="1:9" ht="12.75">
      <c r="A142" s="78"/>
      <c r="B142" s="45"/>
      <c r="C142" s="45"/>
      <c r="D142" s="79"/>
      <c r="E142" s="79"/>
      <c r="F142" s="79"/>
      <c r="G142" s="79"/>
      <c r="H142" s="45"/>
      <c r="I142" s="45"/>
    </row>
    <row r="143" spans="1:9" ht="12.75">
      <c r="A143" s="78"/>
      <c r="B143" s="45"/>
      <c r="C143" s="45"/>
      <c r="D143" s="79"/>
      <c r="E143" s="79"/>
      <c r="F143" s="79"/>
      <c r="G143" s="79"/>
      <c r="H143" s="45"/>
      <c r="I143" s="45"/>
    </row>
    <row r="144" spans="1:9" ht="12.75">
      <c r="A144" s="78"/>
      <c r="B144" s="45"/>
      <c r="C144" s="45"/>
      <c r="D144" s="79"/>
      <c r="E144" s="79"/>
      <c r="F144" s="79"/>
      <c r="G144" s="79"/>
      <c r="H144" s="45"/>
      <c r="I144" s="45"/>
    </row>
    <row r="145" spans="1:9" ht="12.75">
      <c r="A145" s="78"/>
      <c r="B145" s="45"/>
      <c r="C145" s="45"/>
      <c r="D145" s="79"/>
      <c r="E145" s="79"/>
      <c r="F145" s="79"/>
      <c r="G145" s="79"/>
      <c r="H145" s="45"/>
      <c r="I145" s="45"/>
    </row>
    <row r="146" spans="1:9" ht="12.75">
      <c r="A146" s="78"/>
      <c r="B146" s="45"/>
      <c r="C146" s="45"/>
      <c r="D146" s="79"/>
      <c r="E146" s="79"/>
      <c r="F146" s="79"/>
      <c r="G146" s="79"/>
      <c r="H146" s="45"/>
      <c r="I146" s="45"/>
    </row>
    <row r="147" spans="1:9" ht="12.75">
      <c r="A147" s="78"/>
      <c r="B147" s="45"/>
      <c r="C147" s="45"/>
      <c r="D147" s="79"/>
      <c r="E147" s="79"/>
      <c r="F147" s="79"/>
      <c r="G147" s="79"/>
      <c r="H147" s="45"/>
      <c r="I147" s="45"/>
    </row>
    <row r="148" spans="1:9" ht="12.75">
      <c r="A148" s="78"/>
      <c r="B148" s="45"/>
      <c r="C148" s="45"/>
      <c r="D148" s="79"/>
      <c r="E148" s="79"/>
      <c r="F148" s="79"/>
      <c r="G148" s="79"/>
      <c r="H148" s="45"/>
      <c r="I148" s="45"/>
    </row>
    <row r="149" spans="1:9" ht="12.75">
      <c r="A149" s="78"/>
      <c r="B149" s="45"/>
      <c r="C149" s="45"/>
      <c r="D149" s="79"/>
      <c r="E149" s="79"/>
      <c r="F149" s="79"/>
      <c r="G149" s="79"/>
      <c r="H149" s="45"/>
      <c r="I149" s="45"/>
    </row>
    <row r="150" spans="1:9" ht="12.75">
      <c r="A150" s="78"/>
      <c r="B150" s="45"/>
      <c r="C150" s="45"/>
      <c r="D150" s="79"/>
      <c r="E150" s="79"/>
      <c r="F150" s="79"/>
      <c r="G150" s="79"/>
      <c r="H150" s="45"/>
      <c r="I150" s="45"/>
    </row>
    <row r="151" spans="1:9" ht="12.75">
      <c r="A151" s="78"/>
      <c r="B151" s="45"/>
      <c r="C151" s="45"/>
      <c r="D151" s="79"/>
      <c r="E151" s="79"/>
      <c r="F151" s="79"/>
      <c r="G151" s="79"/>
      <c r="H151" s="45"/>
      <c r="I151" s="45"/>
    </row>
    <row r="152" spans="1:9" ht="12.75">
      <c r="A152" s="78"/>
      <c r="B152" s="45"/>
      <c r="C152" s="45"/>
      <c r="D152" s="79"/>
      <c r="E152" s="79"/>
      <c r="F152" s="79"/>
      <c r="G152" s="79"/>
      <c r="H152" s="45"/>
      <c r="I152" s="45"/>
    </row>
    <row r="153" spans="1:9" ht="12.75">
      <c r="A153" s="78"/>
      <c r="B153" s="45"/>
      <c r="C153" s="45"/>
      <c r="D153" s="79"/>
      <c r="E153" s="79"/>
      <c r="F153" s="79"/>
      <c r="G153" s="79"/>
      <c r="H153" s="45"/>
      <c r="I153" s="45"/>
    </row>
    <row r="154" spans="1:9" ht="12.75">
      <c r="A154" s="78"/>
      <c r="B154" s="45"/>
      <c r="C154" s="45"/>
      <c r="D154" s="79"/>
      <c r="E154" s="79"/>
      <c r="F154" s="79"/>
      <c r="G154" s="79"/>
      <c r="H154" s="45"/>
      <c r="I154" s="45"/>
    </row>
    <row r="155" spans="1:9" ht="12.75">
      <c r="A155" s="78"/>
      <c r="B155" s="45"/>
      <c r="C155" s="45"/>
      <c r="D155" s="79"/>
      <c r="E155" s="79"/>
      <c r="F155" s="79"/>
      <c r="G155" s="79"/>
      <c r="H155" s="45"/>
      <c r="I155" s="45"/>
    </row>
    <row r="156" spans="1:9" ht="12.75">
      <c r="A156" s="78"/>
      <c r="B156" s="45"/>
      <c r="C156" s="45"/>
      <c r="D156" s="79"/>
      <c r="E156" s="79"/>
      <c r="F156" s="79"/>
      <c r="G156" s="79"/>
      <c r="H156" s="45"/>
      <c r="I156" s="45"/>
    </row>
    <row r="157" spans="1:9" ht="12.75">
      <c r="A157" s="78"/>
      <c r="B157" s="45"/>
      <c r="C157" s="45"/>
      <c r="D157" s="79"/>
      <c r="E157" s="79"/>
      <c r="F157" s="79"/>
      <c r="G157" s="79"/>
      <c r="H157" s="45"/>
      <c r="I157" s="45"/>
    </row>
    <row r="158" spans="1:9" ht="12.75">
      <c r="A158" s="78"/>
      <c r="B158" s="45"/>
      <c r="C158" s="45"/>
      <c r="D158" s="79"/>
      <c r="E158" s="79"/>
      <c r="F158" s="79"/>
      <c r="G158" s="79"/>
      <c r="H158" s="45"/>
      <c r="I158" s="45"/>
    </row>
    <row r="159" spans="1:9" ht="12.75">
      <c r="A159" s="78"/>
      <c r="B159" s="45"/>
      <c r="C159" s="45"/>
      <c r="D159" s="79"/>
      <c r="E159" s="79"/>
      <c r="F159" s="79"/>
      <c r="G159" s="79"/>
      <c r="H159" s="45"/>
      <c r="I159" s="45"/>
    </row>
    <row r="160" spans="1:9" ht="12.75">
      <c r="A160" s="78"/>
      <c r="B160" s="45"/>
      <c r="C160" s="45"/>
      <c r="D160" s="79"/>
      <c r="E160" s="79"/>
      <c r="F160" s="79"/>
      <c r="G160" s="79"/>
      <c r="H160" s="45"/>
      <c r="I160" s="45"/>
    </row>
    <row r="161" spans="1:9" ht="12.75">
      <c r="A161" s="78"/>
      <c r="B161" s="45"/>
      <c r="C161" s="45"/>
      <c r="D161" s="79"/>
      <c r="E161" s="79"/>
      <c r="F161" s="79"/>
      <c r="G161" s="79"/>
      <c r="H161" s="45"/>
      <c r="I161" s="45"/>
    </row>
    <row r="162" spans="1:9" ht="12.75">
      <c r="A162" s="78"/>
      <c r="B162" s="45"/>
      <c r="C162" s="45"/>
      <c r="D162" s="79"/>
      <c r="E162" s="79"/>
      <c r="F162" s="79"/>
      <c r="G162" s="79"/>
      <c r="H162" s="45"/>
      <c r="I162" s="45"/>
    </row>
    <row r="163" spans="1:9" ht="12.75">
      <c r="A163" s="78"/>
      <c r="B163" s="45"/>
      <c r="C163" s="45"/>
      <c r="D163" s="79"/>
      <c r="E163" s="79"/>
      <c r="F163" s="79"/>
      <c r="G163" s="79"/>
      <c r="H163" s="45"/>
      <c r="I163" s="45"/>
    </row>
    <row r="164" spans="1:9" ht="12.75">
      <c r="A164" s="78"/>
      <c r="B164" s="45"/>
      <c r="C164" s="45"/>
      <c r="D164" s="79"/>
      <c r="E164" s="79"/>
      <c r="F164" s="79"/>
      <c r="G164" s="79"/>
      <c r="H164" s="45"/>
      <c r="I164" s="45"/>
    </row>
    <row r="165" spans="1:9" ht="12.75">
      <c r="A165" s="78"/>
      <c r="B165" s="45"/>
      <c r="C165" s="45"/>
      <c r="D165" s="79"/>
      <c r="E165" s="79"/>
      <c r="F165" s="79"/>
      <c r="G165" s="79"/>
      <c r="H165" s="45"/>
      <c r="I165" s="45"/>
    </row>
    <row r="166" spans="1:9" ht="12.75">
      <c r="A166" s="78"/>
      <c r="B166" s="45"/>
      <c r="C166" s="45"/>
      <c r="D166" s="79"/>
      <c r="E166" s="79"/>
      <c r="F166" s="79"/>
      <c r="G166" s="79"/>
      <c r="H166" s="45"/>
      <c r="I166" s="45"/>
    </row>
    <row r="167" spans="1:9" ht="12.75">
      <c r="A167" s="78"/>
      <c r="B167" s="45"/>
      <c r="C167" s="45"/>
      <c r="D167" s="79"/>
      <c r="E167" s="79"/>
      <c r="F167" s="79"/>
      <c r="G167" s="79"/>
      <c r="H167" s="45"/>
      <c r="I167" s="45"/>
    </row>
    <row r="168" spans="1:9" ht="12.75">
      <c r="A168" s="78"/>
      <c r="B168" s="45"/>
      <c r="C168" s="45"/>
      <c r="D168" s="79"/>
      <c r="E168" s="79"/>
      <c r="F168" s="79"/>
      <c r="G168" s="79"/>
      <c r="H168" s="45"/>
      <c r="I168" s="45"/>
    </row>
    <row r="169" spans="1:9" ht="12.75">
      <c r="A169" s="78"/>
      <c r="B169" s="45"/>
      <c r="C169" s="45"/>
      <c r="D169" s="79"/>
      <c r="E169" s="79"/>
      <c r="F169" s="79"/>
      <c r="G169" s="79"/>
      <c r="H169" s="45"/>
      <c r="I169" s="45"/>
    </row>
    <row r="170" spans="1:9" ht="12.75">
      <c r="A170" s="78"/>
      <c r="B170" s="45"/>
      <c r="C170" s="45"/>
      <c r="D170" s="79"/>
      <c r="E170" s="79"/>
      <c r="F170" s="79"/>
      <c r="G170" s="79"/>
      <c r="H170" s="45"/>
      <c r="I170" s="45"/>
    </row>
    <row r="171" spans="1:9" ht="12.75">
      <c r="A171" s="78"/>
      <c r="B171" s="45"/>
      <c r="C171" s="45"/>
      <c r="D171" s="79"/>
      <c r="E171" s="79"/>
      <c r="F171" s="79"/>
      <c r="G171" s="79"/>
      <c r="H171" s="45"/>
      <c r="I171" s="45"/>
    </row>
    <row r="172" spans="1:9" ht="12.75">
      <c r="A172" s="78"/>
      <c r="B172" s="45"/>
      <c r="C172" s="45"/>
      <c r="D172" s="79"/>
      <c r="E172" s="79"/>
      <c r="F172" s="79"/>
      <c r="G172" s="79"/>
      <c r="H172" s="45"/>
      <c r="I172" s="45"/>
    </row>
    <row r="173" spans="1:9" ht="12.75">
      <c r="A173" s="78"/>
      <c r="B173" s="45"/>
      <c r="C173" s="45"/>
      <c r="D173" s="79"/>
      <c r="E173" s="79"/>
      <c r="F173" s="79"/>
      <c r="G173" s="79"/>
      <c r="H173" s="45"/>
      <c r="I173" s="45"/>
    </row>
    <row r="174" spans="1:9" ht="12.75">
      <c r="A174" s="78"/>
      <c r="B174" s="45"/>
      <c r="C174" s="45"/>
      <c r="D174" s="79"/>
      <c r="E174" s="79"/>
      <c r="F174" s="79"/>
      <c r="G174" s="79"/>
      <c r="H174" s="45"/>
      <c r="I174" s="45"/>
    </row>
    <row r="175" spans="1:9" ht="12.75">
      <c r="A175" s="78"/>
      <c r="B175" s="45"/>
      <c r="C175" s="45"/>
      <c r="D175" s="79"/>
      <c r="E175" s="79"/>
      <c r="F175" s="79"/>
      <c r="G175" s="79"/>
      <c r="H175" s="45"/>
      <c r="I175" s="45"/>
    </row>
    <row r="176" spans="1:9" ht="12.75">
      <c r="A176" s="78"/>
      <c r="B176" s="45"/>
      <c r="C176" s="45"/>
      <c r="D176" s="79"/>
      <c r="E176" s="79"/>
      <c r="F176" s="79"/>
      <c r="G176" s="79"/>
      <c r="H176" s="45"/>
      <c r="I176" s="45"/>
    </row>
  </sheetData>
  <sheetProtection password="D0BC" sheet="1" selectLockedCells="1"/>
  <mergeCells count="6">
    <mergeCell ref="J50:J51"/>
    <mergeCell ref="B6:C7"/>
    <mergeCell ref="D6:D8"/>
    <mergeCell ref="E6:F7"/>
    <mergeCell ref="G6:G8"/>
    <mergeCell ref="H6:I7"/>
  </mergeCells>
  <printOptions horizontalCentered="1"/>
  <pageMargins left="0.1968503937007874" right="0.1968503937007874" top="0.3937007874015748" bottom="0.3937007874015748" header="0.31496062992125984" footer="0.31496062992125984"/>
  <pageSetup fitToHeight="4" fitToWidth="1" horizontalDpi="600" verticalDpi="600" orientation="landscape" paperSize="9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76"/>
  <sheetViews>
    <sheetView zoomScale="85" zoomScaleNormal="85" zoomScaleSheetLayoutView="70" zoomScalePageLayoutView="0" workbookViewId="0" topLeftCell="A1">
      <selection activeCell="K2" sqref="K2"/>
    </sheetView>
  </sheetViews>
  <sheetFormatPr defaultColWidth="9.140625" defaultRowHeight="12.75"/>
  <cols>
    <col min="1" max="1" width="43.140625" style="41" customWidth="1"/>
    <col min="2" max="2" width="16.57421875" style="42" customWidth="1"/>
    <col min="3" max="3" width="15.421875" style="42" customWidth="1"/>
    <col min="4" max="4" width="16.140625" style="43" customWidth="1"/>
    <col min="5" max="5" width="19.421875" style="43" customWidth="1"/>
    <col min="6" max="7" width="16.140625" style="43" customWidth="1"/>
    <col min="8" max="8" width="15.7109375" style="42" customWidth="1"/>
    <col min="9" max="9" width="16.7109375" style="42" customWidth="1"/>
    <col min="10" max="10" width="60.7109375" style="44" customWidth="1"/>
    <col min="11" max="63" width="9.140625" style="45" customWidth="1"/>
    <col min="64" max="16384" width="9.140625" style="42" customWidth="1"/>
  </cols>
  <sheetData>
    <row r="1" spans="1:10" ht="99" customHeight="1">
      <c r="A1" s="173"/>
      <c r="B1" s="174"/>
      <c r="C1" s="174"/>
      <c r="D1" s="175"/>
      <c r="E1" s="175"/>
      <c r="F1" s="175"/>
      <c r="G1" s="175"/>
      <c r="H1" s="174"/>
      <c r="I1" s="174"/>
      <c r="J1" s="560"/>
    </row>
    <row r="2" spans="1:14" s="50" customFormat="1" ht="36" customHeight="1">
      <c r="A2" s="93" t="str">
        <f>Identification!B13</f>
        <v>Code Unique du Projet (CUP)</v>
      </c>
      <c r="B2" s="245">
        <f>Identification!D13</f>
        <v>0</v>
      </c>
      <c r="C2" s="244"/>
      <c r="D2" s="244"/>
      <c r="E2" s="179"/>
      <c r="F2" s="179"/>
      <c r="G2" s="179"/>
      <c r="H2" s="179"/>
      <c r="I2" s="226"/>
      <c r="J2" s="513"/>
      <c r="K2" s="49"/>
      <c r="L2" s="49"/>
      <c r="M2" s="49"/>
      <c r="N2" s="49"/>
    </row>
    <row r="3" spans="1:14" s="50" customFormat="1" ht="33.75" customHeight="1">
      <c r="A3" s="93" t="s">
        <v>11</v>
      </c>
      <c r="B3" s="573">
        <f>Identification!D12</f>
        <v>0</v>
      </c>
      <c r="C3" s="244"/>
      <c r="D3" s="244" t="s">
        <v>24</v>
      </c>
      <c r="E3" s="222">
        <f>Identification!D35</f>
        <v>0</v>
      </c>
      <c r="F3" s="220"/>
      <c r="G3" s="220"/>
      <c r="H3" s="220"/>
      <c r="I3" s="227"/>
      <c r="J3" s="514"/>
      <c r="K3" s="49"/>
      <c r="L3" s="49"/>
      <c r="M3" s="49"/>
      <c r="N3" s="49"/>
    </row>
    <row r="4" spans="1:14" s="50" customFormat="1" ht="48.75" customHeight="1">
      <c r="A4" s="93" t="s">
        <v>26</v>
      </c>
      <c r="B4" s="574">
        <f>Identification!D14</f>
        <v>0</v>
      </c>
      <c r="C4" s="503"/>
      <c r="D4" s="503" t="s">
        <v>47</v>
      </c>
      <c r="E4" s="222">
        <f>Identification!D18</f>
        <v>0</v>
      </c>
      <c r="F4" s="220"/>
      <c r="G4" s="220"/>
      <c r="H4" s="220"/>
      <c r="I4" s="227"/>
      <c r="J4" s="514"/>
      <c r="K4" s="49"/>
      <c r="L4" s="49"/>
      <c r="M4" s="49"/>
      <c r="N4" s="49"/>
    </row>
    <row r="5" spans="1:14" s="50" customFormat="1" ht="27" customHeight="1">
      <c r="A5" s="93" t="s">
        <v>18</v>
      </c>
      <c r="B5" s="245">
        <f>Identification!D27</f>
        <v>0</v>
      </c>
      <c r="C5" s="503"/>
      <c r="D5" s="503" t="s">
        <v>46</v>
      </c>
      <c r="E5" s="222">
        <f>Identification!D20</f>
        <v>0</v>
      </c>
      <c r="F5" s="220"/>
      <c r="G5" s="220"/>
      <c r="H5" s="220"/>
      <c r="I5" s="227"/>
      <c r="J5" s="514"/>
      <c r="K5" s="49"/>
      <c r="L5" s="49"/>
      <c r="M5" s="49"/>
      <c r="N5" s="49"/>
    </row>
    <row r="6" spans="1:14" s="58" customFormat="1" ht="25.5" customHeight="1">
      <c r="A6" s="57" t="str">
        <f>+Identification!B20</f>
        <v>Date du CdP</v>
      </c>
      <c r="B6" s="1148" t="s">
        <v>31</v>
      </c>
      <c r="C6" s="1148"/>
      <c r="D6" s="1146" t="s">
        <v>94</v>
      </c>
      <c r="E6" s="1163" t="s">
        <v>98</v>
      </c>
      <c r="F6" s="1149"/>
      <c r="G6" s="1147" t="s">
        <v>95</v>
      </c>
      <c r="H6" s="1149" t="s">
        <v>89</v>
      </c>
      <c r="I6" s="1149"/>
      <c r="J6" s="515"/>
      <c r="K6" s="45"/>
      <c r="L6" s="45"/>
      <c r="M6" s="45"/>
      <c r="N6" s="45"/>
    </row>
    <row r="7" spans="1:14" s="58" customFormat="1" ht="21.75" customHeight="1">
      <c r="A7" s="84">
        <f>+Identification!D20</f>
        <v>0</v>
      </c>
      <c r="B7" s="1149"/>
      <c r="C7" s="1149"/>
      <c r="D7" s="1147"/>
      <c r="E7" s="1149"/>
      <c r="F7" s="1149"/>
      <c r="G7" s="1147"/>
      <c r="H7" s="1149"/>
      <c r="I7" s="1149"/>
      <c r="J7" s="515"/>
      <c r="K7" s="45"/>
      <c r="L7" s="45"/>
      <c r="M7" s="45"/>
      <c r="N7" s="45"/>
    </row>
    <row r="8" spans="1:14" s="58" customFormat="1" ht="40.5" thickBot="1">
      <c r="A8" s="504" t="s">
        <v>4</v>
      </c>
      <c r="B8" s="504" t="s">
        <v>85</v>
      </c>
      <c r="C8" s="504" t="s">
        <v>86</v>
      </c>
      <c r="D8" s="1160"/>
      <c r="E8" s="504" t="s">
        <v>85</v>
      </c>
      <c r="F8" s="504" t="s">
        <v>86</v>
      </c>
      <c r="G8" s="1160"/>
      <c r="H8" s="504" t="s">
        <v>87</v>
      </c>
      <c r="I8" s="504" t="s">
        <v>86</v>
      </c>
      <c r="J8" s="515"/>
      <c r="K8" s="45"/>
      <c r="L8" s="45"/>
      <c r="M8" s="45"/>
      <c r="N8" s="45"/>
    </row>
    <row r="9" spans="1:42" s="64" customFormat="1" ht="25.5" customHeight="1" thickBot="1">
      <c r="A9" s="101" t="str">
        <f>'Avenant Total'!A9:A9</f>
        <v>1. Ressources humaines</v>
      </c>
      <c r="B9" s="102"/>
      <c r="C9" s="102"/>
      <c r="D9" s="103"/>
      <c r="E9" s="102"/>
      <c r="F9" s="102"/>
      <c r="G9" s="195"/>
      <c r="H9" s="102"/>
      <c r="I9" s="102"/>
      <c r="J9" s="104" t="s">
        <v>32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</row>
    <row r="10" spans="1:42" s="58" customFormat="1" ht="27.75" customHeight="1">
      <c r="A10" s="105" t="str">
        <f>'Avenant Total'!A10</f>
        <v>Coordinateurs du projet</v>
      </c>
      <c r="B10" s="367"/>
      <c r="C10" s="329">
        <f>ROUND(B10,2)</f>
        <v>0</v>
      </c>
      <c r="D10" s="449">
        <f>F10-C10</f>
        <v>0</v>
      </c>
      <c r="E10" s="442">
        <f>B10</f>
        <v>0</v>
      </c>
      <c r="F10" s="265">
        <f>ROUND(E10,2)</f>
        <v>0</v>
      </c>
      <c r="G10" s="450">
        <f>I10-F10</f>
        <v>0</v>
      </c>
      <c r="H10" s="392">
        <f>E10</f>
        <v>0</v>
      </c>
      <c r="I10" s="393">
        <f>ROUND(H10,2)</f>
        <v>0</v>
      </c>
      <c r="J10" s="128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58" customFormat="1" ht="27.75" customHeight="1">
      <c r="A11" s="105" t="str">
        <f>'Avenant Total'!A11</f>
        <v>Autre personnel technique</v>
      </c>
      <c r="B11" s="369"/>
      <c r="C11" s="331">
        <f>ROUND(B11,2)</f>
        <v>0</v>
      </c>
      <c r="D11" s="257">
        <f>F11-C11</f>
        <v>0</v>
      </c>
      <c r="E11" s="443">
        <f>B11</f>
        <v>0</v>
      </c>
      <c r="F11" s="267">
        <f>ROUND(E11,2)</f>
        <v>0</v>
      </c>
      <c r="G11" s="462">
        <f>I11-F11</f>
        <v>0</v>
      </c>
      <c r="H11" s="394">
        <f>B11</f>
        <v>0</v>
      </c>
      <c r="I11" s="276">
        <f>ROUND(H11,2)</f>
        <v>0</v>
      </c>
      <c r="J11" s="128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58" customFormat="1" ht="27.75" customHeight="1">
      <c r="A12" s="105" t="str">
        <f>'Avenant Total'!A12</f>
        <v>Responsable financier</v>
      </c>
      <c r="B12" s="369"/>
      <c r="C12" s="331">
        <f>ROUND(B12,2)</f>
        <v>0</v>
      </c>
      <c r="D12" s="452">
        <f>F12-C12</f>
        <v>0</v>
      </c>
      <c r="E12" s="443">
        <f>B12</f>
        <v>0</v>
      </c>
      <c r="F12" s="267">
        <f>ROUND(E12,2)</f>
        <v>0</v>
      </c>
      <c r="G12" s="463">
        <f>I12-F12</f>
        <v>0</v>
      </c>
      <c r="H12" s="395">
        <f>E12</f>
        <v>0</v>
      </c>
      <c r="I12" s="276">
        <f>ROUND(H12,2)</f>
        <v>0</v>
      </c>
      <c r="J12" s="129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58" customFormat="1" ht="27.75" customHeight="1">
      <c r="A13" s="105" t="str">
        <f>'Avenant Total'!A13</f>
        <v>Assistant administratif</v>
      </c>
      <c r="B13" s="369"/>
      <c r="C13" s="331">
        <f>ROUND(B13,2)</f>
        <v>0</v>
      </c>
      <c r="D13" s="257">
        <f>F13-C13</f>
        <v>0</v>
      </c>
      <c r="E13" s="443">
        <f>B13</f>
        <v>0</v>
      </c>
      <c r="F13" s="267">
        <f>ROUND(E13,2)</f>
        <v>0</v>
      </c>
      <c r="G13" s="463">
        <f>I13-F13</f>
        <v>0</v>
      </c>
      <c r="H13" s="395">
        <f>E13</f>
        <v>0</v>
      </c>
      <c r="I13" s="276">
        <f>ROUND(H13,2)</f>
        <v>0</v>
      </c>
      <c r="J13" s="129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58" customFormat="1" ht="27.75" customHeight="1" thickBot="1">
      <c r="A14" s="105" t="str">
        <f>'Avenant Total'!A14</f>
        <v>Autre personnel administratif et de support</v>
      </c>
      <c r="B14" s="371"/>
      <c r="C14" s="435">
        <f>ROUND(B14,2)</f>
        <v>0</v>
      </c>
      <c r="D14" s="453">
        <f>F14-C14</f>
        <v>0</v>
      </c>
      <c r="E14" s="444">
        <f>B14</f>
        <v>0</v>
      </c>
      <c r="F14" s="397">
        <f>ROUND(E14,2)</f>
        <v>0</v>
      </c>
      <c r="G14" s="454">
        <f>I14-F14</f>
        <v>0</v>
      </c>
      <c r="H14" s="395">
        <f>E14</f>
        <v>0</v>
      </c>
      <c r="I14" s="455">
        <f>ROUND(H14,2)</f>
        <v>0</v>
      </c>
      <c r="J14" s="129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s="58" customFormat="1" ht="25.5" customHeight="1" hidden="1" thickBot="1">
      <c r="A15" s="106"/>
      <c r="B15" s="373"/>
      <c r="C15" s="374"/>
      <c r="D15" s="186"/>
      <c r="E15" s="187"/>
      <c r="F15" s="65"/>
      <c r="G15" s="66"/>
      <c r="H15" s="70"/>
      <c r="I15" s="235"/>
      <c r="J15" s="130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6" spans="1:42" s="58" customFormat="1" ht="25.5" customHeight="1" hidden="1">
      <c r="A16" s="107"/>
      <c r="B16" s="375"/>
      <c r="C16" s="376"/>
      <c r="D16" s="188"/>
      <c r="E16" s="73"/>
      <c r="F16" s="71"/>
      <c r="G16" s="72"/>
      <c r="H16" s="74"/>
      <c r="I16" s="189"/>
      <c r="J16" s="131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</row>
    <row r="17" spans="1:42" s="58" customFormat="1" ht="25.5" customHeight="1" hidden="1">
      <c r="A17" s="106"/>
      <c r="B17" s="377"/>
      <c r="C17" s="436"/>
      <c r="D17" s="221"/>
      <c r="E17" s="67"/>
      <c r="F17" s="68"/>
      <c r="G17" s="69"/>
      <c r="H17" s="70"/>
      <c r="I17" s="235"/>
      <c r="J17" s="130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42" s="58" customFormat="1" ht="25.5" customHeight="1" thickBot="1">
      <c r="A18" s="228" t="str">
        <f>'Avenant Total'!A18</f>
        <v>Sous-total Ressources Humaines</v>
      </c>
      <c r="B18" s="348">
        <f aca="true" t="shared" si="0" ref="B18:I18">SUM(B10:B11)+SUM(B12:B17)</f>
        <v>0</v>
      </c>
      <c r="C18" s="446">
        <f t="shared" si="0"/>
        <v>0</v>
      </c>
      <c r="D18" s="88">
        <f t="shared" si="0"/>
        <v>0</v>
      </c>
      <c r="E18" s="88">
        <f t="shared" si="0"/>
        <v>0</v>
      </c>
      <c r="F18" s="230">
        <f t="shared" si="0"/>
        <v>0</v>
      </c>
      <c r="G18" s="89">
        <f t="shared" si="0"/>
        <v>0</v>
      </c>
      <c r="H18" s="89">
        <f t="shared" si="0"/>
        <v>0</v>
      </c>
      <c r="I18" s="236">
        <f t="shared" si="0"/>
        <v>0</v>
      </c>
      <c r="J18" s="240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s="64" customFormat="1" ht="25.5" customHeight="1" thickBot="1">
      <c r="A19" s="101" t="str">
        <f>'Avenant Total'!A19</f>
        <v>2. Frais de voyage et de sejour</v>
      </c>
      <c r="B19" s="427"/>
      <c r="C19" s="427"/>
      <c r="D19" s="126"/>
      <c r="E19" s="126"/>
      <c r="F19" s="126"/>
      <c r="G19" s="109"/>
      <c r="H19" s="126"/>
      <c r="I19" s="126"/>
      <c r="J19" s="104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</row>
    <row r="20" spans="1:42" s="58" customFormat="1" ht="27.75" customHeight="1">
      <c r="A20" s="229" t="str">
        <f>'Avenant Total'!A20</f>
        <v>Frais de voyage</v>
      </c>
      <c r="B20" s="447"/>
      <c r="C20" s="368">
        <f>ROUND(B20,2)</f>
        <v>0</v>
      </c>
      <c r="D20" s="256">
        <f>F20-C20</f>
        <v>0</v>
      </c>
      <c r="E20" s="456">
        <f>B20</f>
        <v>0</v>
      </c>
      <c r="F20" s="272">
        <f>ROUND(E20,2)</f>
        <v>0</v>
      </c>
      <c r="G20" s="464">
        <f>I20-F20</f>
        <v>0</v>
      </c>
      <c r="H20" s="433">
        <f>E20</f>
        <v>0</v>
      </c>
      <c r="I20" s="393">
        <f>ROUND(H20,2)</f>
        <v>0</v>
      </c>
      <c r="J20" s="128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</row>
    <row r="21" spans="1:42" s="58" customFormat="1" ht="27.75" customHeight="1">
      <c r="A21" s="113" t="str">
        <f>'Avenant Total'!A21</f>
        <v>Frais de sejour</v>
      </c>
      <c r="B21" s="356"/>
      <c r="C21" s="345">
        <f>ROUND(B21,2)</f>
        <v>0</v>
      </c>
      <c r="D21" s="257">
        <f>F21-C21</f>
        <v>0</v>
      </c>
      <c r="E21" s="268">
        <f>B21</f>
        <v>0</v>
      </c>
      <c r="F21" s="269">
        <f>ROUND(E21,2)</f>
        <v>0</v>
      </c>
      <c r="G21" s="463">
        <f>I21-F21</f>
        <v>0</v>
      </c>
      <c r="H21" s="401">
        <f>E21</f>
        <v>0</v>
      </c>
      <c r="I21" s="276">
        <f>ROUND(H21,2)</f>
        <v>0</v>
      </c>
      <c r="J21" s="129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</row>
    <row r="22" spans="1:42" s="58" customFormat="1" ht="27.75" customHeight="1" thickBot="1">
      <c r="A22" s="113" t="str">
        <f>'Avenant Total'!A22</f>
        <v>Per diem</v>
      </c>
      <c r="B22" s="352"/>
      <c r="C22" s="347">
        <f>ROUND(B22,2)</f>
        <v>0</v>
      </c>
      <c r="D22" s="432">
        <f>F22-C22</f>
        <v>0</v>
      </c>
      <c r="E22" s="270">
        <f>B22</f>
        <v>0</v>
      </c>
      <c r="F22" s="271">
        <f>ROUND(E22,2)</f>
        <v>0</v>
      </c>
      <c r="G22" s="454">
        <f>I22-F22</f>
        <v>0</v>
      </c>
      <c r="H22" s="445">
        <f>E22</f>
        <v>0</v>
      </c>
      <c r="I22" s="277">
        <f>ROUND(H22,2)</f>
        <v>0</v>
      </c>
      <c r="J22" s="131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</row>
    <row r="23" spans="1:42" s="58" customFormat="1" ht="25.5" customHeight="1" thickBot="1">
      <c r="A23" s="114" t="str">
        <f>'Avenant Total'!A23</f>
        <v>Sous-total Frais de voyage et de sejour</v>
      </c>
      <c r="B23" s="348">
        <f aca="true" t="shared" si="1" ref="B23:I23">SUM(B20:B22)</f>
        <v>0</v>
      </c>
      <c r="C23" s="387">
        <f t="shared" si="1"/>
        <v>0</v>
      </c>
      <c r="D23" s="218">
        <f t="shared" si="1"/>
        <v>0</v>
      </c>
      <c r="E23" s="139">
        <f t="shared" si="1"/>
        <v>0</v>
      </c>
      <c r="F23" s="29">
        <f t="shared" si="1"/>
        <v>0</v>
      </c>
      <c r="G23" s="87">
        <f t="shared" si="1"/>
        <v>0</v>
      </c>
      <c r="H23" s="29">
        <f t="shared" si="1"/>
        <v>0</v>
      </c>
      <c r="I23" s="237">
        <f t="shared" si="1"/>
        <v>0</v>
      </c>
      <c r="J23" s="241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</row>
    <row r="24" spans="1:42" s="64" customFormat="1" ht="25.5" customHeight="1" thickBot="1">
      <c r="A24" s="59" t="str">
        <f>'Avenant Total'!A24</f>
        <v>3. Infrastructures</v>
      </c>
      <c r="B24" s="354"/>
      <c r="C24" s="354"/>
      <c r="D24" s="76"/>
      <c r="E24" s="61"/>
      <c r="F24" s="62"/>
      <c r="G24" s="76"/>
      <c r="H24" s="62"/>
      <c r="I24" s="61"/>
      <c r="J24" s="242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</row>
    <row r="25" spans="1:42" s="58" customFormat="1" ht="25.5" customHeight="1">
      <c r="A25" s="113" t="str">
        <f>'Avenant Total'!A25</f>
        <v>Travaux</v>
      </c>
      <c r="B25" s="350">
        <v>0</v>
      </c>
      <c r="C25" s="355">
        <f>ROUND(B25,2)</f>
        <v>0</v>
      </c>
      <c r="D25" s="458">
        <f>F25-C25</f>
        <v>0</v>
      </c>
      <c r="E25" s="261">
        <f>B25</f>
        <v>0</v>
      </c>
      <c r="F25" s="399">
        <f>ROUND(E25,2)</f>
        <v>0</v>
      </c>
      <c r="G25" s="464">
        <f>I25-F25</f>
        <v>0</v>
      </c>
      <c r="H25" s="400">
        <f>E25</f>
        <v>0</v>
      </c>
      <c r="I25" s="457">
        <f>ROUND(H25,2)</f>
        <v>0</v>
      </c>
      <c r="J25" s="131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</row>
    <row r="26" spans="1:42" s="58" customFormat="1" ht="25.5" customHeight="1" thickBot="1">
      <c r="A26" s="113" t="str">
        <f>'Avenant Total'!A26</f>
        <v>Autre investissement</v>
      </c>
      <c r="B26" s="352">
        <v>0</v>
      </c>
      <c r="C26" s="358">
        <f>ROUND(B26,2)</f>
        <v>0</v>
      </c>
      <c r="D26" s="459">
        <f>F26-C26</f>
        <v>0</v>
      </c>
      <c r="E26" s="262">
        <f>B26</f>
        <v>0</v>
      </c>
      <c r="F26" s="273">
        <f>ROUND(E26,2)</f>
        <v>0</v>
      </c>
      <c r="G26" s="454">
        <f>I26-F26</f>
        <v>0</v>
      </c>
      <c r="H26" s="403">
        <f>E26</f>
        <v>0</v>
      </c>
      <c r="I26" s="455">
        <f>ROUND(H26,2)</f>
        <v>0</v>
      </c>
      <c r="J26" s="131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</row>
    <row r="27" spans="1:42" s="58" customFormat="1" ht="25.5" customHeight="1" thickBot="1">
      <c r="A27" s="114" t="str">
        <f>'Avenant Total'!A27</f>
        <v>Sous-total Infrastructures</v>
      </c>
      <c r="B27" s="438">
        <f aca="true" t="shared" si="2" ref="B27:I27">SUM(B25:B26)</f>
        <v>0</v>
      </c>
      <c r="C27" s="387">
        <f t="shared" si="2"/>
        <v>0</v>
      </c>
      <c r="D27" s="218">
        <f t="shared" si="2"/>
        <v>0</v>
      </c>
      <c r="E27" s="254">
        <f t="shared" si="2"/>
        <v>0</v>
      </c>
      <c r="F27" s="231">
        <f t="shared" si="2"/>
        <v>0</v>
      </c>
      <c r="G27" s="232">
        <f t="shared" si="2"/>
        <v>0</v>
      </c>
      <c r="H27" s="225">
        <f t="shared" si="2"/>
        <v>0</v>
      </c>
      <c r="I27" s="231">
        <f t="shared" si="2"/>
        <v>0</v>
      </c>
      <c r="J27" s="241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</row>
    <row r="28" spans="1:42" s="64" customFormat="1" ht="25.5" customHeight="1" thickBot="1">
      <c r="A28" s="59" t="str">
        <f>'Avenant Total'!A28</f>
        <v>4. Equipement et fournitures</v>
      </c>
      <c r="B28" s="354"/>
      <c r="C28" s="354"/>
      <c r="D28" s="76"/>
      <c r="E28" s="448"/>
      <c r="F28" s="76"/>
      <c r="G28" s="76"/>
      <c r="H28" s="76"/>
      <c r="I28" s="75"/>
      <c r="J28" s="242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</row>
    <row r="29" spans="1:42" s="58" customFormat="1" ht="25.5" customHeight="1">
      <c r="A29" s="113" t="str">
        <f>'Avenant Total'!A29</f>
        <v>Matériel informatique et logiciel</v>
      </c>
      <c r="B29" s="350"/>
      <c r="C29" s="355">
        <f>ROUND(B29,2)</f>
        <v>0</v>
      </c>
      <c r="D29" s="458">
        <f>F29-C29</f>
        <v>0</v>
      </c>
      <c r="E29" s="261">
        <f>B29</f>
        <v>0</v>
      </c>
      <c r="F29" s="274">
        <f>ROUND(E29,2)</f>
        <v>0</v>
      </c>
      <c r="G29" s="450">
        <f>I29-F29</f>
        <v>0</v>
      </c>
      <c r="H29" s="434">
        <f>E29</f>
        <v>0</v>
      </c>
      <c r="I29" s="274">
        <f>ROUND(H29,2)</f>
        <v>0</v>
      </c>
      <c r="J29" s="131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:42" s="58" customFormat="1" ht="25.5" customHeight="1">
      <c r="A30" s="113" t="str">
        <f>'Avenant Total'!A30</f>
        <v>Machines, outils, pièces détachées/matériel</v>
      </c>
      <c r="B30" s="356"/>
      <c r="C30" s="357">
        <f>ROUND(B30,2)</f>
        <v>0</v>
      </c>
      <c r="D30" s="460">
        <f>F30-C30</f>
        <v>0</v>
      </c>
      <c r="E30" s="275">
        <f>B30</f>
        <v>0</v>
      </c>
      <c r="F30" s="276">
        <f>ROUND(E30,2)</f>
        <v>0</v>
      </c>
      <c r="G30" s="463">
        <f>I30-F30</f>
        <v>0</v>
      </c>
      <c r="H30" s="395">
        <f>E30</f>
        <v>0</v>
      </c>
      <c r="I30" s="276">
        <f>ROUND(H30,2)</f>
        <v>0</v>
      </c>
      <c r="J30" s="131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1" spans="1:42" s="58" customFormat="1" ht="25.5" customHeight="1">
      <c r="A31" s="113" t="str">
        <f>'Avenant Total'!A31</f>
        <v>Location equipement</v>
      </c>
      <c r="B31" s="356"/>
      <c r="C31" s="357">
        <f>ROUND(B31,2)</f>
        <v>0</v>
      </c>
      <c r="D31" s="460">
        <f>F31-C31</f>
        <v>0</v>
      </c>
      <c r="E31" s="275">
        <f>B31</f>
        <v>0</v>
      </c>
      <c r="F31" s="276">
        <f>ROUND(E31,2)</f>
        <v>0</v>
      </c>
      <c r="G31" s="451">
        <f>I31-F31</f>
        <v>0</v>
      </c>
      <c r="H31" s="395">
        <f>E31</f>
        <v>0</v>
      </c>
      <c r="I31" s="276">
        <f>ROUND(H31,2)</f>
        <v>0</v>
      </c>
      <c r="J31" s="131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</row>
    <row r="32" spans="1:42" s="58" customFormat="1" ht="25.5" customHeight="1">
      <c r="A32" s="113" t="str">
        <f>'Avenant Total'!A32</f>
        <v>Consommables</v>
      </c>
      <c r="B32" s="356"/>
      <c r="C32" s="357">
        <f>ROUND(B32,2)</f>
        <v>0</v>
      </c>
      <c r="D32" s="460">
        <f>F32-C32</f>
        <v>0</v>
      </c>
      <c r="E32" s="275">
        <f>B32</f>
        <v>0</v>
      </c>
      <c r="F32" s="276">
        <f>ROUND(E32,2)</f>
        <v>0</v>
      </c>
      <c r="G32" s="462">
        <f>I32-F32</f>
        <v>0</v>
      </c>
      <c r="H32" s="395">
        <f>E32</f>
        <v>0</v>
      </c>
      <c r="I32" s="276">
        <f>ROUND(H32,2)</f>
        <v>0</v>
      </c>
      <c r="J32" s="129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s="58" customFormat="1" ht="25.5" customHeight="1" thickBot="1">
      <c r="A33" s="113" t="str">
        <f>'Avenant Total'!A33</f>
        <v>Autre équipement ou fourniture</v>
      </c>
      <c r="B33" s="352"/>
      <c r="C33" s="358">
        <f>ROUND(B33,2)</f>
        <v>0</v>
      </c>
      <c r="D33" s="459">
        <f>F33-C33</f>
        <v>0</v>
      </c>
      <c r="E33" s="262">
        <f>B33</f>
        <v>0</v>
      </c>
      <c r="F33" s="277">
        <f>ROUND(E33,2)</f>
        <v>0</v>
      </c>
      <c r="G33" s="465">
        <f>I33-F33</f>
        <v>0</v>
      </c>
      <c r="H33" s="398">
        <f>E33</f>
        <v>0</v>
      </c>
      <c r="I33" s="277">
        <f>ROUND(H33,2)</f>
        <v>0</v>
      </c>
      <c r="J33" s="129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s="58" customFormat="1" ht="25.5" customHeight="1" thickBot="1">
      <c r="A34" s="114" t="str">
        <f>'Avenant Total'!A34</f>
        <v>Sous-total Equipement et fournitures</v>
      </c>
      <c r="B34" s="359">
        <f aca="true" t="shared" si="3" ref="B34:I34">SUM(B29:B33)</f>
        <v>0</v>
      </c>
      <c r="C34" s="429">
        <f t="shared" si="3"/>
        <v>0</v>
      </c>
      <c r="D34" s="218">
        <f>SUM(D29:D33)</f>
        <v>0</v>
      </c>
      <c r="E34" s="218">
        <f>SUM(E29:E33)</f>
        <v>0</v>
      </c>
      <c r="F34" s="29">
        <f t="shared" si="3"/>
        <v>0</v>
      </c>
      <c r="G34" s="87">
        <f t="shared" si="3"/>
        <v>0</v>
      </c>
      <c r="H34" s="87">
        <f t="shared" si="3"/>
        <v>0</v>
      </c>
      <c r="I34" s="237">
        <f t="shared" si="3"/>
        <v>0</v>
      </c>
      <c r="J34" s="241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s="64" customFormat="1" ht="25.5" customHeight="1" thickBot="1">
      <c r="A35" s="59" t="str">
        <f>'Avenant Total'!A35</f>
        <v>5. Couts des services</v>
      </c>
      <c r="B35" s="354"/>
      <c r="C35" s="354"/>
      <c r="D35" s="76"/>
      <c r="E35" s="75"/>
      <c r="F35" s="76"/>
      <c r="G35" s="76"/>
      <c r="H35" s="76"/>
      <c r="I35" s="75"/>
      <c r="J35" s="242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</row>
    <row r="36" spans="1:42" s="58" customFormat="1" ht="24" customHeight="1">
      <c r="A36" s="113" t="str">
        <f>'Avenant Total'!A36</f>
        <v>Experts externes</v>
      </c>
      <c r="B36" s="350"/>
      <c r="C36" s="355">
        <f>ROUND(B36,2)</f>
        <v>0</v>
      </c>
      <c r="D36" s="458">
        <f aca="true" t="shared" si="4" ref="D36:D43">F36-C36</f>
        <v>0</v>
      </c>
      <c r="E36" s="261">
        <f aca="true" t="shared" si="5" ref="E36:E43">B36</f>
        <v>0</v>
      </c>
      <c r="F36" s="274">
        <f>ROUND(E36,2)</f>
        <v>0</v>
      </c>
      <c r="G36" s="450">
        <f aca="true" t="shared" si="6" ref="G36:G43">I36-F36</f>
        <v>0</v>
      </c>
      <c r="H36" s="434">
        <f aca="true" t="shared" si="7" ref="H36:H44">E36</f>
        <v>0</v>
      </c>
      <c r="I36" s="274">
        <f>ROUND(H36,2)</f>
        <v>0</v>
      </c>
      <c r="J36" s="129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s="58" customFormat="1" ht="24" customHeight="1">
      <c r="A37" s="113" t="str">
        <f>'Avenant Total'!A37</f>
        <v>Publications, études, recherche</v>
      </c>
      <c r="B37" s="356"/>
      <c r="C37" s="357">
        <f>ROUND(B37,2)</f>
        <v>0</v>
      </c>
      <c r="D37" s="460">
        <f t="shared" si="4"/>
        <v>0</v>
      </c>
      <c r="E37" s="275">
        <f t="shared" si="5"/>
        <v>0</v>
      </c>
      <c r="F37" s="276">
        <f>ROUND(E37,2)</f>
        <v>0</v>
      </c>
      <c r="G37" s="463">
        <f t="shared" si="6"/>
        <v>0</v>
      </c>
      <c r="H37" s="395">
        <f t="shared" si="7"/>
        <v>0</v>
      </c>
      <c r="I37" s="276">
        <f>ROUND(H37,2)</f>
        <v>0</v>
      </c>
      <c r="J37" s="129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s="58" customFormat="1" ht="24" customHeight="1">
      <c r="A38" s="113" t="str">
        <f>'Avenant Total'!A38</f>
        <v>Coûts de la vérification de dépenses</v>
      </c>
      <c r="B38" s="356"/>
      <c r="C38" s="357">
        <f aca="true" t="shared" si="8" ref="C38:C43">ROUND(B38,2)</f>
        <v>0</v>
      </c>
      <c r="D38" s="460">
        <f t="shared" si="4"/>
        <v>0</v>
      </c>
      <c r="E38" s="275">
        <f t="shared" si="5"/>
        <v>0</v>
      </c>
      <c r="F38" s="276">
        <f aca="true" t="shared" si="9" ref="F38:F43">ROUND(E38,2)</f>
        <v>0</v>
      </c>
      <c r="G38" s="463">
        <f t="shared" si="6"/>
        <v>0</v>
      </c>
      <c r="H38" s="395">
        <f t="shared" si="7"/>
        <v>0</v>
      </c>
      <c r="I38" s="276">
        <f aca="true" t="shared" si="10" ref="I38:I43">ROUND(H38,2)</f>
        <v>0</v>
      </c>
      <c r="J38" s="129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 s="58" customFormat="1" ht="24" customHeight="1">
      <c r="A39" s="113" t="str">
        <f>'Avenant Total'!A39</f>
        <v>Traduction, interprètes</v>
      </c>
      <c r="B39" s="356"/>
      <c r="C39" s="357">
        <f t="shared" si="8"/>
        <v>0</v>
      </c>
      <c r="D39" s="460">
        <f t="shared" si="4"/>
        <v>0</v>
      </c>
      <c r="E39" s="275">
        <f t="shared" si="5"/>
        <v>0</v>
      </c>
      <c r="F39" s="276">
        <f t="shared" si="9"/>
        <v>0</v>
      </c>
      <c r="G39" s="463">
        <f t="shared" si="6"/>
        <v>0</v>
      </c>
      <c r="H39" s="395">
        <f t="shared" si="7"/>
        <v>0</v>
      </c>
      <c r="I39" s="276">
        <f t="shared" si="10"/>
        <v>0</v>
      </c>
      <c r="J39" s="131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s="58" customFormat="1" ht="24" customHeight="1">
      <c r="A40" s="113" t="str">
        <f>'Avenant Total'!A40</f>
        <v>Services financiers éligibles (coûts de la garantie bancaire, etc.)</v>
      </c>
      <c r="B40" s="356"/>
      <c r="C40" s="357">
        <f t="shared" si="8"/>
        <v>0</v>
      </c>
      <c r="D40" s="460">
        <f t="shared" si="4"/>
        <v>0</v>
      </c>
      <c r="E40" s="275">
        <f t="shared" si="5"/>
        <v>0</v>
      </c>
      <c r="F40" s="276">
        <f t="shared" si="9"/>
        <v>0</v>
      </c>
      <c r="G40" s="463">
        <f t="shared" si="6"/>
        <v>0</v>
      </c>
      <c r="H40" s="395">
        <f t="shared" si="7"/>
        <v>0</v>
      </c>
      <c r="I40" s="276">
        <f t="shared" si="10"/>
        <v>0</v>
      </c>
      <c r="J40" s="129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s="58" customFormat="1" ht="24" customHeight="1">
      <c r="A41" s="113" t="str">
        <f>'Avenant Total'!A41</f>
        <v>Coûts des conférences/séminaires</v>
      </c>
      <c r="B41" s="356"/>
      <c r="C41" s="357">
        <f t="shared" si="8"/>
        <v>0</v>
      </c>
      <c r="D41" s="460">
        <f t="shared" si="4"/>
        <v>0</v>
      </c>
      <c r="E41" s="275">
        <f t="shared" si="5"/>
        <v>0</v>
      </c>
      <c r="F41" s="276">
        <f t="shared" si="9"/>
        <v>0</v>
      </c>
      <c r="G41" s="463">
        <f t="shared" si="6"/>
        <v>0</v>
      </c>
      <c r="H41" s="395">
        <f t="shared" si="7"/>
        <v>0</v>
      </c>
      <c r="I41" s="276">
        <f t="shared" si="10"/>
        <v>0</v>
      </c>
      <c r="J41" s="131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s="58" customFormat="1" ht="24" customHeight="1">
      <c r="A42" s="113" t="str">
        <f>'Avenant Total'!A42</f>
        <v>Actions de visibilité</v>
      </c>
      <c r="B42" s="356"/>
      <c r="C42" s="357">
        <f t="shared" si="8"/>
        <v>0</v>
      </c>
      <c r="D42" s="460">
        <f t="shared" si="4"/>
        <v>0</v>
      </c>
      <c r="E42" s="275">
        <f t="shared" si="5"/>
        <v>0</v>
      </c>
      <c r="F42" s="276">
        <f t="shared" si="9"/>
        <v>0</v>
      </c>
      <c r="G42" s="463">
        <f t="shared" si="6"/>
        <v>0</v>
      </c>
      <c r="H42" s="395">
        <f t="shared" si="7"/>
        <v>0</v>
      </c>
      <c r="I42" s="276">
        <f t="shared" si="10"/>
        <v>0</v>
      </c>
      <c r="J42" s="131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1:42" s="58" customFormat="1" ht="24" customHeight="1" thickBot="1">
      <c r="A43" s="113" t="str">
        <f>'Avenant Total'!A43</f>
        <v>Autre service sous-traité</v>
      </c>
      <c r="B43" s="352"/>
      <c r="C43" s="358">
        <f t="shared" si="8"/>
        <v>0</v>
      </c>
      <c r="D43" s="459">
        <f t="shared" si="4"/>
        <v>0</v>
      </c>
      <c r="E43" s="262">
        <f t="shared" si="5"/>
        <v>0</v>
      </c>
      <c r="F43" s="277">
        <f t="shared" si="9"/>
        <v>0</v>
      </c>
      <c r="G43" s="454">
        <f t="shared" si="6"/>
        <v>0</v>
      </c>
      <c r="H43" s="398">
        <f t="shared" si="7"/>
        <v>0</v>
      </c>
      <c r="I43" s="277">
        <f t="shared" si="10"/>
        <v>0</v>
      </c>
      <c r="J43" s="129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1:42" s="58" customFormat="1" ht="25.5" customHeight="1" thickBot="1">
      <c r="A44" s="114" t="str">
        <f>'Avenant Total'!A44</f>
        <v>Sous-total Services sous-traités</v>
      </c>
      <c r="B44" s="438">
        <f aca="true" t="shared" si="11" ref="B44:G44">SUM(B36:B43)</f>
        <v>0</v>
      </c>
      <c r="C44" s="387">
        <f t="shared" si="11"/>
        <v>0</v>
      </c>
      <c r="D44" s="218">
        <f>SUM(D36:D43)</f>
        <v>0</v>
      </c>
      <c r="E44" s="253">
        <f t="shared" si="11"/>
        <v>0</v>
      </c>
      <c r="F44" s="29">
        <f t="shared" si="11"/>
        <v>0</v>
      </c>
      <c r="G44" s="87">
        <f t="shared" si="11"/>
        <v>0</v>
      </c>
      <c r="H44" s="224">
        <f t="shared" si="7"/>
        <v>0</v>
      </c>
      <c r="I44" s="237">
        <f>SUM(I36:I43)</f>
        <v>0</v>
      </c>
      <c r="J44" s="241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 s="64" customFormat="1" ht="25.5" customHeight="1" thickBot="1">
      <c r="A45" s="59" t="str">
        <f>'Avenant Total'!A45</f>
        <v>6. Autres couts</v>
      </c>
      <c r="B45" s="354"/>
      <c r="C45" s="354"/>
      <c r="D45" s="76"/>
      <c r="E45" s="75"/>
      <c r="F45" s="76"/>
      <c r="G45" s="76"/>
      <c r="H45" s="76"/>
      <c r="I45" s="75"/>
      <c r="J45" s="242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:42" s="58" customFormat="1" ht="25.5" customHeight="1">
      <c r="A46" s="113" t="str">
        <f>'Avenant Total'!A46</f>
        <v>Subvention en cascade</v>
      </c>
      <c r="B46" s="363"/>
      <c r="C46" s="364">
        <f>ROUND(B46,2)</f>
        <v>0</v>
      </c>
      <c r="D46" s="458">
        <f>F46-C46</f>
        <v>0</v>
      </c>
      <c r="E46" s="562">
        <f>B46</f>
        <v>0</v>
      </c>
      <c r="F46" s="274">
        <f>ROUND(E46,2)</f>
        <v>0</v>
      </c>
      <c r="G46" s="464">
        <f>I46-F46</f>
        <v>0</v>
      </c>
      <c r="H46" s="553">
        <f>E46</f>
        <v>0</v>
      </c>
      <c r="I46" s="563">
        <f>ROUND(H46,2)</f>
        <v>0</v>
      </c>
      <c r="J46" s="131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 s="58" customFormat="1" ht="25.5" customHeight="1" thickBot="1">
      <c r="A47" s="113" t="str">
        <f>'Avenant Total'!A47</f>
        <v>Autres couts</v>
      </c>
      <c r="B47" s="352"/>
      <c r="C47" s="358">
        <f>ROUND(B47,2)</f>
        <v>0</v>
      </c>
      <c r="D47" s="459">
        <f>F47-C47</f>
        <v>0</v>
      </c>
      <c r="E47" s="262">
        <f>B47</f>
        <v>0</v>
      </c>
      <c r="F47" s="277">
        <f>ROUND(E47,2)</f>
        <v>0</v>
      </c>
      <c r="G47" s="454">
        <f>I47-F47</f>
        <v>0</v>
      </c>
      <c r="H47" s="398">
        <f>E47</f>
        <v>0</v>
      </c>
      <c r="I47" s="277">
        <f>ROUND(H47,2)</f>
        <v>0</v>
      </c>
      <c r="J47" s="131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1:42" s="58" customFormat="1" ht="25.5" customHeight="1" thickBot="1">
      <c r="A48" s="114" t="s">
        <v>10</v>
      </c>
      <c r="B48" s="438">
        <f aca="true" t="shared" si="12" ref="B48:I48">SUM(B46:B47)</f>
        <v>0</v>
      </c>
      <c r="C48" s="387">
        <f t="shared" si="12"/>
        <v>0</v>
      </c>
      <c r="D48" s="218">
        <f t="shared" si="12"/>
        <v>0</v>
      </c>
      <c r="E48" s="255">
        <f t="shared" si="12"/>
        <v>0</v>
      </c>
      <c r="F48" s="29">
        <f t="shared" si="12"/>
        <v>0</v>
      </c>
      <c r="G48" s="87">
        <f t="shared" si="12"/>
        <v>0</v>
      </c>
      <c r="H48" s="564">
        <f t="shared" si="12"/>
        <v>0</v>
      </c>
      <c r="I48" s="237">
        <f t="shared" si="12"/>
        <v>0</v>
      </c>
      <c r="J48" s="240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1:63" ht="25.5" customHeight="1">
      <c r="A49" s="117" t="s">
        <v>90</v>
      </c>
      <c r="B49" s="325">
        <f>B48+B44+B34+B27+B23+B18</f>
        <v>0</v>
      </c>
      <c r="C49" s="365">
        <f>C48+C44+C34+C27+C23+C18</f>
        <v>0</v>
      </c>
      <c r="D49" s="199">
        <f>F49-C49</f>
        <v>0</v>
      </c>
      <c r="E49" s="510"/>
      <c r="F49" s="554">
        <f>F48+F44+F34+F27+F23+F18</f>
        <v>0</v>
      </c>
      <c r="G49" s="565">
        <f>I49-F49</f>
        <v>0</v>
      </c>
      <c r="H49" s="512"/>
      <c r="I49" s="555">
        <f>I48+I44+I34+I27+I23+I18</f>
        <v>0</v>
      </c>
      <c r="J49" s="5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spans="1:63" ht="25.5" customHeight="1" thickBot="1">
      <c r="A50" s="118" t="s">
        <v>91</v>
      </c>
      <c r="B50" s="326"/>
      <c r="C50" s="326"/>
      <c r="D50" s="119"/>
      <c r="E50" s="122" t="e">
        <f>+F50/F49</f>
        <v>#DIV/0!</v>
      </c>
      <c r="F50" s="556"/>
      <c r="G50" s="566"/>
      <c r="H50" s="557" t="e">
        <f>+I50/I49</f>
        <v>#DIV/0!</v>
      </c>
      <c r="I50" s="558"/>
      <c r="J50" s="1174"/>
      <c r="K50" s="247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</row>
    <row r="51" spans="1:63" ht="25.5" customHeight="1" thickBot="1">
      <c r="A51" s="120" t="s">
        <v>92</v>
      </c>
      <c r="B51" s="366">
        <f>SUM(B49:B50)</f>
        <v>0</v>
      </c>
      <c r="C51" s="366">
        <f>SUM(C49:C50)</f>
        <v>0</v>
      </c>
      <c r="D51" s="38">
        <f>F51-C51</f>
        <v>0</v>
      </c>
      <c r="E51" s="543"/>
      <c r="F51" s="567">
        <f>F49+F50</f>
        <v>0</v>
      </c>
      <c r="G51" s="529">
        <f>I51-F51</f>
        <v>0</v>
      </c>
      <c r="H51" s="544"/>
      <c r="I51" s="559">
        <f>I49+I50</f>
        <v>0</v>
      </c>
      <c r="J51" s="1174"/>
      <c r="K51" s="247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</row>
    <row r="52" spans="1:42" s="58" customFormat="1" ht="12.75">
      <c r="A52" s="78"/>
      <c r="B52" s="561" t="e">
        <f>+C50/C49</f>
        <v>#DIV/0!</v>
      </c>
      <c r="C52" s="45"/>
      <c r="D52" s="79"/>
      <c r="E52" s="79"/>
      <c r="F52" s="79"/>
      <c r="G52" s="79"/>
      <c r="H52" s="45"/>
      <c r="I52" s="45"/>
      <c r="J52" s="461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</row>
    <row r="53" spans="1:42" s="58" customFormat="1" ht="12.75">
      <c r="A53" s="78"/>
      <c r="B53" s="45"/>
      <c r="C53" s="45"/>
      <c r="D53" s="45"/>
      <c r="E53" s="79"/>
      <c r="F53" s="79"/>
      <c r="G53" s="79"/>
      <c r="H53" s="45"/>
      <c r="I53" s="45"/>
      <c r="J53" s="44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</row>
    <row r="54" spans="1:42" s="58" customFormat="1" ht="12.75">
      <c r="A54" s="78"/>
      <c r="B54" s="45"/>
      <c r="C54" s="45"/>
      <c r="D54" s="79"/>
      <c r="E54" s="79"/>
      <c r="F54" s="79"/>
      <c r="G54" s="79"/>
      <c r="H54" s="45"/>
      <c r="I54" s="45"/>
      <c r="J54" s="44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</row>
    <row r="55" spans="1:42" s="58" customFormat="1" ht="12.75">
      <c r="A55" s="78"/>
      <c r="B55" s="45"/>
      <c r="C55" s="80"/>
      <c r="D55" s="79"/>
      <c r="E55" s="79"/>
      <c r="F55" s="79"/>
      <c r="G55" s="79"/>
      <c r="H55" s="45"/>
      <c r="I55" s="45"/>
      <c r="J55" s="44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</row>
    <row r="56" spans="1:42" s="58" customFormat="1" ht="12.75">
      <c r="A56" s="78"/>
      <c r="B56" s="45"/>
      <c r="C56" s="45"/>
      <c r="D56" s="79"/>
      <c r="E56" s="79"/>
      <c r="F56" s="79"/>
      <c r="G56" s="79"/>
      <c r="H56" s="45"/>
      <c r="I56" s="45"/>
      <c r="J56" s="44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</row>
    <row r="57" spans="1:42" s="58" customFormat="1" ht="12.75">
      <c r="A57" s="78"/>
      <c r="B57" s="45"/>
      <c r="C57" s="45"/>
      <c r="D57" s="79"/>
      <c r="E57" s="79"/>
      <c r="F57" s="79"/>
      <c r="G57" s="79"/>
      <c r="H57" s="45"/>
      <c r="I57" s="45"/>
      <c r="J57" s="44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</row>
    <row r="58" spans="1:42" s="58" customFormat="1" ht="12.75">
      <c r="A58" s="78"/>
      <c r="B58" s="45"/>
      <c r="C58" s="45"/>
      <c r="D58" s="79"/>
      <c r="E58" s="79"/>
      <c r="F58" s="79"/>
      <c r="G58" s="79"/>
      <c r="H58" s="45"/>
      <c r="I58" s="45"/>
      <c r="J58" s="44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1:42" s="58" customFormat="1" ht="12.75">
      <c r="A59" s="78"/>
      <c r="B59" s="45"/>
      <c r="C59" s="45"/>
      <c r="D59" s="79"/>
      <c r="E59" s="79"/>
      <c r="F59" s="79"/>
      <c r="G59" s="79"/>
      <c r="H59" s="45"/>
      <c r="I59" s="45"/>
      <c r="J59" s="44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s="58" customFormat="1" ht="12.75">
      <c r="A60" s="78"/>
      <c r="B60" s="45"/>
      <c r="C60" s="45"/>
      <c r="D60" s="79"/>
      <c r="E60" s="79"/>
      <c r="F60" s="79"/>
      <c r="G60" s="79"/>
      <c r="H60" s="45"/>
      <c r="I60" s="45"/>
      <c r="J60" s="44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s="58" customFormat="1" ht="12.75">
      <c r="A61" s="78"/>
      <c r="B61" s="45"/>
      <c r="C61" s="45"/>
      <c r="D61" s="79"/>
      <c r="E61" s="79"/>
      <c r="F61" s="79"/>
      <c r="G61" s="79"/>
      <c r="H61" s="45"/>
      <c r="I61" s="45"/>
      <c r="J61" s="44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</row>
    <row r="62" spans="1:42" s="58" customFormat="1" ht="12.75">
      <c r="A62" s="78"/>
      <c r="B62" s="45"/>
      <c r="C62" s="45"/>
      <c r="D62" s="79"/>
      <c r="E62" s="79"/>
      <c r="F62" s="79"/>
      <c r="G62" s="79"/>
      <c r="H62" s="45"/>
      <c r="I62" s="45"/>
      <c r="J62" s="44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</row>
    <row r="63" spans="1:42" s="58" customFormat="1" ht="12.75">
      <c r="A63" s="78"/>
      <c r="B63" s="45"/>
      <c r="C63" s="45"/>
      <c r="D63" s="79"/>
      <c r="E63" s="79"/>
      <c r="F63" s="79"/>
      <c r="G63" s="79"/>
      <c r="H63" s="45"/>
      <c r="I63" s="45"/>
      <c r="J63" s="81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</row>
    <row r="64" spans="1:42" s="58" customFormat="1" ht="12.75">
      <c r="A64" s="78"/>
      <c r="B64" s="45"/>
      <c r="C64" s="45"/>
      <c r="D64" s="79"/>
      <c r="E64" s="79"/>
      <c r="F64" s="79"/>
      <c r="G64" s="79"/>
      <c r="H64" s="45"/>
      <c r="I64" s="45"/>
      <c r="J64" s="44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1:42" s="58" customFormat="1" ht="12.75">
      <c r="A65" s="78"/>
      <c r="B65" s="45"/>
      <c r="C65" s="45"/>
      <c r="D65" s="79"/>
      <c r="E65" s="79"/>
      <c r="F65" s="79"/>
      <c r="G65" s="79"/>
      <c r="H65" s="45"/>
      <c r="I65" s="45"/>
      <c r="J65" s="44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</row>
    <row r="66" spans="1:42" s="58" customFormat="1" ht="12.75">
      <c r="A66" s="78"/>
      <c r="B66" s="45"/>
      <c r="C66" s="45"/>
      <c r="D66" s="79"/>
      <c r="E66" s="79"/>
      <c r="F66" s="79"/>
      <c r="G66" s="79"/>
      <c r="H66" s="45"/>
      <c r="I66" s="45"/>
      <c r="J66" s="44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1:42" s="58" customFormat="1" ht="12.75">
      <c r="A67" s="78"/>
      <c r="B67" s="45"/>
      <c r="C67" s="45"/>
      <c r="D67" s="79"/>
      <c r="E67" s="79"/>
      <c r="F67" s="79"/>
      <c r="G67" s="79"/>
      <c r="H67" s="45"/>
      <c r="I67" s="45"/>
      <c r="J67" s="44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</row>
    <row r="68" spans="1:42" s="58" customFormat="1" ht="12.75">
      <c r="A68" s="78"/>
      <c r="B68" s="45"/>
      <c r="C68" s="45"/>
      <c r="D68" s="79"/>
      <c r="E68" s="79"/>
      <c r="F68" s="79"/>
      <c r="G68" s="79"/>
      <c r="H68" s="45"/>
      <c r="I68" s="45"/>
      <c r="J68" s="44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</row>
    <row r="69" spans="1:42" s="58" customFormat="1" ht="12.75">
      <c r="A69" s="78"/>
      <c r="B69" s="45"/>
      <c r="C69" s="45"/>
      <c r="D69" s="79"/>
      <c r="E69" s="79"/>
      <c r="F69" s="79"/>
      <c r="G69" s="79"/>
      <c r="H69" s="45"/>
      <c r="I69" s="45"/>
      <c r="J69" s="44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</row>
    <row r="70" spans="1:42" s="58" customFormat="1" ht="12.75">
      <c r="A70" s="78"/>
      <c r="B70" s="45"/>
      <c r="C70" s="45"/>
      <c r="D70" s="79"/>
      <c r="E70" s="79"/>
      <c r="F70" s="79"/>
      <c r="G70" s="79"/>
      <c r="H70" s="45"/>
      <c r="I70" s="45"/>
      <c r="J70" s="44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</row>
    <row r="71" spans="1:42" s="58" customFormat="1" ht="12.75">
      <c r="A71" s="78"/>
      <c r="B71" s="45"/>
      <c r="C71" s="45"/>
      <c r="D71" s="79"/>
      <c r="E71" s="79"/>
      <c r="F71" s="79"/>
      <c r="G71" s="79"/>
      <c r="H71" s="45"/>
      <c r="I71" s="45"/>
      <c r="J71" s="44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</row>
    <row r="72" spans="1:42" s="58" customFormat="1" ht="12.75">
      <c r="A72" s="78"/>
      <c r="B72" s="45"/>
      <c r="C72" s="45"/>
      <c r="D72" s="79"/>
      <c r="E72" s="79"/>
      <c r="F72" s="79"/>
      <c r="G72" s="79"/>
      <c r="H72" s="45"/>
      <c r="I72" s="45"/>
      <c r="J72" s="44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</row>
    <row r="73" spans="1:42" s="58" customFormat="1" ht="12.75">
      <c r="A73" s="78"/>
      <c r="B73" s="45"/>
      <c r="C73" s="45"/>
      <c r="D73" s="79"/>
      <c r="E73" s="79"/>
      <c r="F73" s="79"/>
      <c r="G73" s="79"/>
      <c r="H73" s="45"/>
      <c r="I73" s="45"/>
      <c r="J73" s="44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</row>
    <row r="74" spans="1:42" s="58" customFormat="1" ht="12.75">
      <c r="A74" s="78"/>
      <c r="B74" s="45"/>
      <c r="C74" s="45"/>
      <c r="D74" s="79"/>
      <c r="E74" s="79"/>
      <c r="F74" s="79"/>
      <c r="G74" s="79"/>
      <c r="H74" s="45"/>
      <c r="I74" s="45"/>
      <c r="J74" s="44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</row>
    <row r="75" spans="1:42" s="58" customFormat="1" ht="12.75">
      <c r="A75" s="78"/>
      <c r="B75" s="45"/>
      <c r="C75" s="45"/>
      <c r="D75" s="79"/>
      <c r="E75" s="79"/>
      <c r="F75" s="79"/>
      <c r="G75" s="79"/>
      <c r="H75" s="45"/>
      <c r="I75" s="45"/>
      <c r="J75" s="44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</row>
    <row r="76" spans="1:42" s="58" customFormat="1" ht="12.75">
      <c r="A76" s="78"/>
      <c r="B76" s="45"/>
      <c r="C76" s="45"/>
      <c r="D76" s="79"/>
      <c r="E76" s="79"/>
      <c r="F76" s="79"/>
      <c r="G76" s="79"/>
      <c r="H76" s="45"/>
      <c r="I76" s="45"/>
      <c r="J76" s="44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</row>
    <row r="77" spans="1:42" s="58" customFormat="1" ht="12.75">
      <c r="A77" s="78"/>
      <c r="B77" s="45"/>
      <c r="C77" s="45"/>
      <c r="D77" s="79"/>
      <c r="E77" s="79"/>
      <c r="F77" s="79"/>
      <c r="G77" s="79"/>
      <c r="H77" s="45"/>
      <c r="I77" s="45"/>
      <c r="J77" s="44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</row>
    <row r="78" spans="1:42" s="58" customFormat="1" ht="12.75">
      <c r="A78" s="78"/>
      <c r="B78" s="45"/>
      <c r="C78" s="45"/>
      <c r="D78" s="79"/>
      <c r="E78" s="79"/>
      <c r="F78" s="79"/>
      <c r="G78" s="79"/>
      <c r="H78" s="45"/>
      <c r="I78" s="45"/>
      <c r="J78" s="44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</row>
    <row r="79" spans="1:42" s="58" customFormat="1" ht="12.75">
      <c r="A79" s="78"/>
      <c r="B79" s="45"/>
      <c r="C79" s="45"/>
      <c r="D79" s="79"/>
      <c r="E79" s="79"/>
      <c r="F79" s="79"/>
      <c r="G79" s="79"/>
      <c r="H79" s="45"/>
      <c r="I79" s="45"/>
      <c r="J79" s="44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</row>
    <row r="80" spans="1:42" s="58" customFormat="1" ht="12.75">
      <c r="A80" s="78"/>
      <c r="B80" s="45"/>
      <c r="C80" s="45"/>
      <c r="D80" s="79"/>
      <c r="E80" s="79"/>
      <c r="F80" s="79"/>
      <c r="G80" s="79"/>
      <c r="H80" s="45"/>
      <c r="I80" s="45"/>
      <c r="J80" s="44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</row>
    <row r="81" spans="1:42" s="58" customFormat="1" ht="12.75">
      <c r="A81" s="78"/>
      <c r="B81" s="45"/>
      <c r="C81" s="45"/>
      <c r="D81" s="79"/>
      <c r="E81" s="79"/>
      <c r="F81" s="79"/>
      <c r="G81" s="79"/>
      <c r="H81" s="45"/>
      <c r="I81" s="45"/>
      <c r="J81" s="44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</row>
    <row r="82" spans="1:42" s="58" customFormat="1" ht="12.75">
      <c r="A82" s="78"/>
      <c r="B82" s="45"/>
      <c r="C82" s="45"/>
      <c r="D82" s="79"/>
      <c r="E82" s="79"/>
      <c r="F82" s="79"/>
      <c r="G82" s="79"/>
      <c r="H82" s="45"/>
      <c r="I82" s="45"/>
      <c r="J82" s="44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</row>
    <row r="83" spans="1:42" s="58" customFormat="1" ht="12.75">
      <c r="A83" s="78"/>
      <c r="B83" s="45"/>
      <c r="C83" s="45"/>
      <c r="D83" s="79"/>
      <c r="E83" s="79"/>
      <c r="F83" s="79"/>
      <c r="G83" s="79"/>
      <c r="H83" s="45"/>
      <c r="I83" s="45"/>
      <c r="J83" s="44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</row>
    <row r="84" spans="1:42" s="58" customFormat="1" ht="12.75">
      <c r="A84" s="78"/>
      <c r="B84" s="45"/>
      <c r="C84" s="45"/>
      <c r="D84" s="79"/>
      <c r="E84" s="79"/>
      <c r="F84" s="79"/>
      <c r="G84" s="79"/>
      <c r="H84" s="45"/>
      <c r="I84" s="45"/>
      <c r="J84" s="44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</row>
    <row r="85" spans="1:42" s="58" customFormat="1" ht="12.75">
      <c r="A85" s="78"/>
      <c r="B85" s="45"/>
      <c r="C85" s="45"/>
      <c r="D85" s="79"/>
      <c r="E85" s="79"/>
      <c r="F85" s="79"/>
      <c r="G85" s="79"/>
      <c r="H85" s="45"/>
      <c r="I85" s="45"/>
      <c r="J85" s="44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</row>
    <row r="86" spans="1:42" s="58" customFormat="1" ht="12.75">
      <c r="A86" s="78"/>
      <c r="B86" s="45"/>
      <c r="C86" s="45"/>
      <c r="D86" s="79"/>
      <c r="E86" s="79"/>
      <c r="F86" s="79"/>
      <c r="G86" s="79"/>
      <c r="H86" s="45"/>
      <c r="I86" s="45"/>
      <c r="J86" s="44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</row>
    <row r="87" spans="1:42" s="58" customFormat="1" ht="12.75">
      <c r="A87" s="78"/>
      <c r="B87" s="45"/>
      <c r="C87" s="45"/>
      <c r="D87" s="79"/>
      <c r="E87" s="79"/>
      <c r="F87" s="79"/>
      <c r="G87" s="79"/>
      <c r="H87" s="45"/>
      <c r="I87" s="45"/>
      <c r="J87" s="44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</row>
    <row r="88" spans="1:42" s="58" customFormat="1" ht="12.75">
      <c r="A88" s="78"/>
      <c r="B88" s="45"/>
      <c r="C88" s="45"/>
      <c r="D88" s="79"/>
      <c r="E88" s="79"/>
      <c r="F88" s="79"/>
      <c r="G88" s="79"/>
      <c r="H88" s="45"/>
      <c r="I88" s="45"/>
      <c r="J88" s="44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1:42" s="58" customFormat="1" ht="12.75">
      <c r="A89" s="78"/>
      <c r="B89" s="45"/>
      <c r="C89" s="45"/>
      <c r="D89" s="79"/>
      <c r="E89" s="79"/>
      <c r="F89" s="79"/>
      <c r="G89" s="79"/>
      <c r="H89" s="45"/>
      <c r="I89" s="45"/>
      <c r="J89" s="44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1:42" s="58" customFormat="1" ht="12.75">
      <c r="A90" s="78"/>
      <c r="B90" s="45"/>
      <c r="C90" s="45"/>
      <c r="D90" s="79"/>
      <c r="E90" s="79"/>
      <c r="F90" s="79"/>
      <c r="G90" s="79"/>
      <c r="H90" s="45"/>
      <c r="I90" s="45"/>
      <c r="J90" s="44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1:42" s="58" customFormat="1" ht="12.75">
      <c r="A91" s="78"/>
      <c r="B91" s="45"/>
      <c r="C91" s="45"/>
      <c r="D91" s="79"/>
      <c r="E91" s="79"/>
      <c r="F91" s="79"/>
      <c r="G91" s="79"/>
      <c r="H91" s="45"/>
      <c r="I91" s="45"/>
      <c r="J91" s="44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</row>
    <row r="92" spans="1:42" s="58" customFormat="1" ht="12.75">
      <c r="A92" s="78"/>
      <c r="B92" s="45"/>
      <c r="C92" s="45"/>
      <c r="D92" s="79"/>
      <c r="E92" s="79"/>
      <c r="F92" s="79"/>
      <c r="G92" s="79"/>
      <c r="H92" s="45"/>
      <c r="I92" s="45"/>
      <c r="J92" s="44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1:42" s="58" customFormat="1" ht="12.75">
      <c r="A93" s="78"/>
      <c r="B93" s="45"/>
      <c r="C93" s="45"/>
      <c r="D93" s="79"/>
      <c r="E93" s="79"/>
      <c r="F93" s="79"/>
      <c r="G93" s="79"/>
      <c r="H93" s="45"/>
      <c r="I93" s="45"/>
      <c r="J93" s="44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</row>
    <row r="94" spans="1:42" s="58" customFormat="1" ht="12.75">
      <c r="A94" s="78"/>
      <c r="B94" s="45"/>
      <c r="C94" s="45"/>
      <c r="D94" s="79"/>
      <c r="E94" s="79"/>
      <c r="F94" s="79"/>
      <c r="G94" s="79"/>
      <c r="H94" s="45"/>
      <c r="I94" s="45"/>
      <c r="J94" s="44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</row>
    <row r="95" spans="1:42" s="58" customFormat="1" ht="12.75">
      <c r="A95" s="78"/>
      <c r="B95" s="45"/>
      <c r="C95" s="45"/>
      <c r="D95" s="79"/>
      <c r="E95" s="79"/>
      <c r="F95" s="79"/>
      <c r="G95" s="79"/>
      <c r="H95" s="45"/>
      <c r="I95" s="45"/>
      <c r="J95" s="44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</row>
    <row r="96" spans="1:42" s="58" customFormat="1" ht="12.75">
      <c r="A96" s="78"/>
      <c r="B96" s="45"/>
      <c r="C96" s="45"/>
      <c r="D96" s="79"/>
      <c r="E96" s="79"/>
      <c r="F96" s="79"/>
      <c r="G96" s="79"/>
      <c r="H96" s="45"/>
      <c r="I96" s="45"/>
      <c r="J96" s="44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</row>
    <row r="97" spans="1:42" s="58" customFormat="1" ht="12.75">
      <c r="A97" s="78"/>
      <c r="B97" s="45"/>
      <c r="C97" s="45"/>
      <c r="D97" s="79"/>
      <c r="E97" s="79"/>
      <c r="F97" s="79"/>
      <c r="G97" s="79"/>
      <c r="H97" s="45"/>
      <c r="I97" s="45"/>
      <c r="J97" s="44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</row>
    <row r="98" spans="1:42" s="58" customFormat="1" ht="12.75">
      <c r="A98" s="78"/>
      <c r="B98" s="45"/>
      <c r="C98" s="45"/>
      <c r="D98" s="79"/>
      <c r="E98" s="79"/>
      <c r="F98" s="79"/>
      <c r="G98" s="79"/>
      <c r="H98" s="45"/>
      <c r="I98" s="45"/>
      <c r="J98" s="44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</row>
    <row r="99" spans="1:42" s="58" customFormat="1" ht="12.75">
      <c r="A99" s="78"/>
      <c r="B99" s="45"/>
      <c r="C99" s="45"/>
      <c r="D99" s="79"/>
      <c r="E99" s="79"/>
      <c r="F99" s="79"/>
      <c r="G99" s="79"/>
      <c r="H99" s="45"/>
      <c r="I99" s="45"/>
      <c r="J99" s="44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</row>
    <row r="100" spans="1:42" s="58" customFormat="1" ht="12.75">
      <c r="A100" s="78"/>
      <c r="B100" s="45"/>
      <c r="C100" s="45"/>
      <c r="D100" s="79"/>
      <c r="E100" s="79"/>
      <c r="F100" s="79"/>
      <c r="G100" s="79"/>
      <c r="H100" s="45"/>
      <c r="I100" s="45"/>
      <c r="J100" s="44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</row>
    <row r="101" spans="1:42" s="58" customFormat="1" ht="12.75">
      <c r="A101" s="78"/>
      <c r="B101" s="45"/>
      <c r="C101" s="45"/>
      <c r="D101" s="79"/>
      <c r="E101" s="79"/>
      <c r="F101" s="79"/>
      <c r="G101" s="79"/>
      <c r="H101" s="45"/>
      <c r="I101" s="45"/>
      <c r="J101" s="44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</row>
    <row r="102" spans="1:42" s="58" customFormat="1" ht="12.75">
      <c r="A102" s="78"/>
      <c r="B102" s="45"/>
      <c r="C102" s="45"/>
      <c r="D102" s="79"/>
      <c r="E102" s="79"/>
      <c r="F102" s="79"/>
      <c r="G102" s="79"/>
      <c r="H102" s="45"/>
      <c r="I102" s="45"/>
      <c r="J102" s="44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</row>
    <row r="103" spans="1:42" s="58" customFormat="1" ht="12.75">
      <c r="A103" s="78"/>
      <c r="B103" s="45"/>
      <c r="C103" s="45"/>
      <c r="D103" s="79"/>
      <c r="E103" s="79"/>
      <c r="F103" s="79"/>
      <c r="G103" s="79"/>
      <c r="H103" s="45"/>
      <c r="I103" s="45"/>
      <c r="J103" s="44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</row>
    <row r="104" spans="1:42" s="58" customFormat="1" ht="12.75">
      <c r="A104" s="78"/>
      <c r="B104" s="45"/>
      <c r="C104" s="45"/>
      <c r="D104" s="79"/>
      <c r="E104" s="79"/>
      <c r="F104" s="79"/>
      <c r="G104" s="79"/>
      <c r="H104" s="45"/>
      <c r="I104" s="45"/>
      <c r="J104" s="44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</row>
    <row r="105" spans="1:42" s="58" customFormat="1" ht="12.75">
      <c r="A105" s="78"/>
      <c r="B105" s="45"/>
      <c r="C105" s="45"/>
      <c r="D105" s="79"/>
      <c r="E105" s="79"/>
      <c r="F105" s="79"/>
      <c r="G105" s="79"/>
      <c r="H105" s="45"/>
      <c r="I105" s="45"/>
      <c r="J105" s="44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</row>
    <row r="106" spans="1:42" s="58" customFormat="1" ht="12.75">
      <c r="A106" s="78"/>
      <c r="B106" s="45"/>
      <c r="C106" s="45"/>
      <c r="D106" s="79"/>
      <c r="E106" s="79"/>
      <c r="F106" s="79"/>
      <c r="G106" s="79"/>
      <c r="H106" s="45"/>
      <c r="I106" s="45"/>
      <c r="J106" s="44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</row>
    <row r="107" spans="1:42" s="58" customFormat="1" ht="12.75">
      <c r="A107" s="78"/>
      <c r="B107" s="45"/>
      <c r="C107" s="45"/>
      <c r="D107" s="79"/>
      <c r="E107" s="79"/>
      <c r="F107" s="79"/>
      <c r="G107" s="79"/>
      <c r="H107" s="45"/>
      <c r="I107" s="45"/>
      <c r="J107" s="44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</row>
    <row r="108" spans="1:42" s="58" customFormat="1" ht="12.75">
      <c r="A108" s="78"/>
      <c r="B108" s="45"/>
      <c r="C108" s="45"/>
      <c r="D108" s="79"/>
      <c r="E108" s="79"/>
      <c r="F108" s="79"/>
      <c r="G108" s="79"/>
      <c r="H108" s="45"/>
      <c r="I108" s="45"/>
      <c r="J108" s="44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</row>
    <row r="109" spans="1:42" s="58" customFormat="1" ht="12.75">
      <c r="A109" s="78"/>
      <c r="B109" s="45"/>
      <c r="C109" s="45"/>
      <c r="D109" s="79"/>
      <c r="E109" s="79"/>
      <c r="F109" s="79"/>
      <c r="G109" s="79"/>
      <c r="H109" s="45"/>
      <c r="I109" s="45"/>
      <c r="J109" s="44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</row>
    <row r="110" spans="1:42" s="58" customFormat="1" ht="12.75">
      <c r="A110" s="78"/>
      <c r="B110" s="45"/>
      <c r="C110" s="45"/>
      <c r="D110" s="79"/>
      <c r="E110" s="79"/>
      <c r="F110" s="79"/>
      <c r="G110" s="79"/>
      <c r="H110" s="45"/>
      <c r="I110" s="45"/>
      <c r="J110" s="44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</row>
    <row r="111" spans="1:42" s="58" customFormat="1" ht="12.75">
      <c r="A111" s="78"/>
      <c r="B111" s="45"/>
      <c r="C111" s="45"/>
      <c r="D111" s="79"/>
      <c r="E111" s="79"/>
      <c r="F111" s="79"/>
      <c r="G111" s="79"/>
      <c r="H111" s="45"/>
      <c r="I111" s="45"/>
      <c r="J111" s="44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</row>
    <row r="112" spans="1:42" s="58" customFormat="1" ht="12.75">
      <c r="A112" s="78"/>
      <c r="B112" s="45"/>
      <c r="C112" s="45"/>
      <c r="D112" s="79"/>
      <c r="E112" s="79"/>
      <c r="F112" s="79"/>
      <c r="G112" s="79"/>
      <c r="H112" s="45"/>
      <c r="I112" s="45"/>
      <c r="J112" s="44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</row>
    <row r="113" spans="1:42" s="58" customFormat="1" ht="12.75">
      <c r="A113" s="78"/>
      <c r="B113" s="45"/>
      <c r="C113" s="45"/>
      <c r="D113" s="79"/>
      <c r="E113" s="79"/>
      <c r="F113" s="79"/>
      <c r="G113" s="79"/>
      <c r="H113" s="45"/>
      <c r="I113" s="45"/>
      <c r="J113" s="44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</row>
    <row r="114" spans="1:42" s="58" customFormat="1" ht="12.75">
      <c r="A114" s="78"/>
      <c r="B114" s="45"/>
      <c r="C114" s="45"/>
      <c r="D114" s="79"/>
      <c r="E114" s="79"/>
      <c r="F114" s="79"/>
      <c r="G114" s="79"/>
      <c r="H114" s="45"/>
      <c r="I114" s="45"/>
      <c r="J114" s="44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</row>
    <row r="115" spans="1:42" s="58" customFormat="1" ht="12.75">
      <c r="A115" s="78"/>
      <c r="B115" s="45"/>
      <c r="C115" s="45"/>
      <c r="D115" s="79"/>
      <c r="E115" s="79"/>
      <c r="F115" s="79"/>
      <c r="G115" s="79"/>
      <c r="H115" s="45"/>
      <c r="I115" s="45"/>
      <c r="J115" s="44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</row>
    <row r="116" spans="1:42" s="58" customFormat="1" ht="12.75">
      <c r="A116" s="78"/>
      <c r="B116" s="45"/>
      <c r="C116" s="45"/>
      <c r="D116" s="79"/>
      <c r="E116" s="79"/>
      <c r="F116" s="79"/>
      <c r="G116" s="79"/>
      <c r="H116" s="45"/>
      <c r="I116" s="45"/>
      <c r="J116" s="44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</row>
    <row r="117" spans="1:42" s="58" customFormat="1" ht="12.75">
      <c r="A117" s="78"/>
      <c r="B117" s="45"/>
      <c r="C117" s="45"/>
      <c r="D117" s="79"/>
      <c r="E117" s="79"/>
      <c r="F117" s="79"/>
      <c r="G117" s="79"/>
      <c r="H117" s="45"/>
      <c r="I117" s="45"/>
      <c r="J117" s="44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</row>
    <row r="118" spans="1:42" s="58" customFormat="1" ht="12.75">
      <c r="A118" s="78"/>
      <c r="B118" s="45"/>
      <c r="C118" s="45"/>
      <c r="D118" s="79"/>
      <c r="E118" s="79"/>
      <c r="F118" s="79"/>
      <c r="G118" s="79"/>
      <c r="H118" s="45"/>
      <c r="I118" s="45"/>
      <c r="J118" s="44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</row>
    <row r="119" spans="1:42" s="58" customFormat="1" ht="12.75">
      <c r="A119" s="78"/>
      <c r="B119" s="45"/>
      <c r="C119" s="45"/>
      <c r="D119" s="79"/>
      <c r="E119" s="79"/>
      <c r="F119" s="79"/>
      <c r="G119" s="79"/>
      <c r="H119" s="45"/>
      <c r="I119" s="45"/>
      <c r="J119" s="44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</row>
    <row r="120" spans="1:42" s="58" customFormat="1" ht="12.75">
      <c r="A120" s="78"/>
      <c r="B120" s="45"/>
      <c r="C120" s="45"/>
      <c r="D120" s="79"/>
      <c r="E120" s="79"/>
      <c r="F120" s="79"/>
      <c r="G120" s="79"/>
      <c r="H120" s="45"/>
      <c r="I120" s="45"/>
      <c r="J120" s="44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</row>
    <row r="121" spans="1:42" s="58" customFormat="1" ht="12.75">
      <c r="A121" s="78"/>
      <c r="B121" s="45"/>
      <c r="C121" s="45"/>
      <c r="D121" s="79"/>
      <c r="E121" s="79"/>
      <c r="F121" s="79"/>
      <c r="G121" s="79"/>
      <c r="H121" s="45"/>
      <c r="I121" s="45"/>
      <c r="J121" s="44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</row>
    <row r="122" spans="1:42" s="58" customFormat="1" ht="12.75">
      <c r="A122" s="78"/>
      <c r="B122" s="45"/>
      <c r="C122" s="45"/>
      <c r="D122" s="79"/>
      <c r="E122" s="79"/>
      <c r="F122" s="79"/>
      <c r="G122" s="79"/>
      <c r="H122" s="45"/>
      <c r="I122" s="45"/>
      <c r="J122" s="44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</row>
    <row r="123" spans="1:42" s="58" customFormat="1" ht="12.75">
      <c r="A123" s="78"/>
      <c r="B123" s="45"/>
      <c r="C123" s="45"/>
      <c r="D123" s="79"/>
      <c r="E123" s="79"/>
      <c r="F123" s="79"/>
      <c r="G123" s="79"/>
      <c r="H123" s="45"/>
      <c r="I123" s="45"/>
      <c r="J123" s="44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</row>
    <row r="124" spans="1:42" s="58" customFormat="1" ht="12.75">
      <c r="A124" s="78"/>
      <c r="B124" s="45"/>
      <c r="C124" s="45"/>
      <c r="D124" s="79"/>
      <c r="E124" s="79"/>
      <c r="F124" s="79"/>
      <c r="G124" s="79"/>
      <c r="H124" s="45"/>
      <c r="I124" s="45"/>
      <c r="J124" s="44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</row>
    <row r="125" spans="1:42" s="58" customFormat="1" ht="12.75">
      <c r="A125" s="78"/>
      <c r="B125" s="45"/>
      <c r="C125" s="45"/>
      <c r="D125" s="79"/>
      <c r="E125" s="79"/>
      <c r="F125" s="79"/>
      <c r="G125" s="79"/>
      <c r="H125" s="45"/>
      <c r="I125" s="45"/>
      <c r="J125" s="44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</row>
    <row r="126" spans="1:42" s="58" customFormat="1" ht="12.75">
      <c r="A126" s="78"/>
      <c r="B126" s="45"/>
      <c r="C126" s="45"/>
      <c r="D126" s="79"/>
      <c r="E126" s="79"/>
      <c r="F126" s="79"/>
      <c r="G126" s="79"/>
      <c r="H126" s="45"/>
      <c r="I126" s="45"/>
      <c r="J126" s="44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</row>
    <row r="127" spans="1:42" s="58" customFormat="1" ht="12.75">
      <c r="A127" s="78"/>
      <c r="B127" s="45"/>
      <c r="C127" s="45"/>
      <c r="D127" s="79"/>
      <c r="E127" s="79"/>
      <c r="F127" s="79"/>
      <c r="G127" s="79"/>
      <c r="H127" s="45"/>
      <c r="I127" s="45"/>
      <c r="J127" s="44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</row>
    <row r="128" spans="1:42" s="58" customFormat="1" ht="12.75">
      <c r="A128" s="78"/>
      <c r="B128" s="45"/>
      <c r="C128" s="45"/>
      <c r="D128" s="79"/>
      <c r="E128" s="79"/>
      <c r="F128" s="79"/>
      <c r="G128" s="79"/>
      <c r="H128" s="45"/>
      <c r="I128" s="45"/>
      <c r="J128" s="44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</row>
    <row r="129" spans="1:42" s="58" customFormat="1" ht="12.75">
      <c r="A129" s="78"/>
      <c r="B129" s="45"/>
      <c r="C129" s="45"/>
      <c r="D129" s="79"/>
      <c r="E129" s="79"/>
      <c r="F129" s="79"/>
      <c r="G129" s="79"/>
      <c r="H129" s="45"/>
      <c r="I129" s="45"/>
      <c r="J129" s="44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</row>
    <row r="130" spans="1:42" s="58" customFormat="1" ht="12.75">
      <c r="A130" s="78"/>
      <c r="B130" s="45"/>
      <c r="C130" s="45"/>
      <c r="D130" s="79"/>
      <c r="E130" s="79"/>
      <c r="F130" s="79"/>
      <c r="G130" s="79"/>
      <c r="H130" s="45"/>
      <c r="I130" s="45"/>
      <c r="J130" s="44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</row>
    <row r="131" spans="1:42" s="58" customFormat="1" ht="12.75">
      <c r="A131" s="78"/>
      <c r="B131" s="45"/>
      <c r="C131" s="45"/>
      <c r="D131" s="79"/>
      <c r="E131" s="79"/>
      <c r="F131" s="79"/>
      <c r="G131" s="79"/>
      <c r="H131" s="45"/>
      <c r="I131" s="45"/>
      <c r="J131" s="44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</row>
    <row r="132" spans="1:42" s="58" customFormat="1" ht="12.75">
      <c r="A132" s="78"/>
      <c r="B132" s="45"/>
      <c r="C132" s="45"/>
      <c r="D132" s="79"/>
      <c r="E132" s="79"/>
      <c r="F132" s="79"/>
      <c r="G132" s="79"/>
      <c r="H132" s="45"/>
      <c r="I132" s="45"/>
      <c r="J132" s="44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</row>
    <row r="133" spans="1:42" s="58" customFormat="1" ht="12.75">
      <c r="A133" s="78"/>
      <c r="B133" s="45"/>
      <c r="C133" s="45"/>
      <c r="D133" s="79"/>
      <c r="E133" s="79"/>
      <c r="F133" s="79"/>
      <c r="G133" s="79"/>
      <c r="H133" s="45"/>
      <c r="I133" s="45"/>
      <c r="J133" s="44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</row>
    <row r="134" spans="1:42" s="58" customFormat="1" ht="12.75">
      <c r="A134" s="78"/>
      <c r="B134" s="45"/>
      <c r="C134" s="45"/>
      <c r="D134" s="79"/>
      <c r="E134" s="79"/>
      <c r="F134" s="79"/>
      <c r="G134" s="79"/>
      <c r="H134" s="45"/>
      <c r="I134" s="45"/>
      <c r="J134" s="44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</row>
    <row r="135" spans="1:42" s="58" customFormat="1" ht="12.75">
      <c r="A135" s="78"/>
      <c r="B135" s="45"/>
      <c r="C135" s="45"/>
      <c r="D135" s="79"/>
      <c r="E135" s="79"/>
      <c r="F135" s="79"/>
      <c r="G135" s="79"/>
      <c r="H135" s="45"/>
      <c r="I135" s="45"/>
      <c r="J135" s="44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</row>
    <row r="136" spans="1:42" s="58" customFormat="1" ht="12.75">
      <c r="A136" s="78"/>
      <c r="B136" s="45"/>
      <c r="C136" s="45"/>
      <c r="D136" s="79"/>
      <c r="E136" s="79"/>
      <c r="F136" s="79"/>
      <c r="G136" s="79"/>
      <c r="H136" s="45"/>
      <c r="I136" s="45"/>
      <c r="J136" s="44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</row>
    <row r="137" spans="1:42" s="58" customFormat="1" ht="12.75">
      <c r="A137" s="78"/>
      <c r="B137" s="45"/>
      <c r="C137" s="45"/>
      <c r="D137" s="79"/>
      <c r="E137" s="79"/>
      <c r="F137" s="79"/>
      <c r="G137" s="79"/>
      <c r="H137" s="45"/>
      <c r="I137" s="45"/>
      <c r="J137" s="44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</row>
    <row r="138" spans="1:42" s="58" customFormat="1" ht="12.75">
      <c r="A138" s="78"/>
      <c r="B138" s="45"/>
      <c r="C138" s="45"/>
      <c r="D138" s="79"/>
      <c r="E138" s="79"/>
      <c r="F138" s="79"/>
      <c r="G138" s="79"/>
      <c r="H138" s="45"/>
      <c r="I138" s="45"/>
      <c r="J138" s="44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</row>
    <row r="139" spans="1:42" s="58" customFormat="1" ht="12.75">
      <c r="A139" s="78"/>
      <c r="B139" s="45"/>
      <c r="C139" s="45"/>
      <c r="D139" s="79"/>
      <c r="E139" s="79"/>
      <c r="F139" s="79"/>
      <c r="G139" s="79"/>
      <c r="H139" s="45"/>
      <c r="I139" s="45"/>
      <c r="J139" s="44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</row>
    <row r="140" spans="1:42" s="58" customFormat="1" ht="12.75">
      <c r="A140" s="78"/>
      <c r="B140" s="45"/>
      <c r="C140" s="45"/>
      <c r="D140" s="79"/>
      <c r="E140" s="79"/>
      <c r="F140" s="79"/>
      <c r="G140" s="79"/>
      <c r="H140" s="45"/>
      <c r="I140" s="45"/>
      <c r="J140" s="44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</row>
    <row r="141" spans="1:42" s="58" customFormat="1" ht="12.75">
      <c r="A141" s="78"/>
      <c r="B141" s="45"/>
      <c r="C141" s="45"/>
      <c r="D141" s="79"/>
      <c r="E141" s="79"/>
      <c r="F141" s="79"/>
      <c r="G141" s="79"/>
      <c r="H141" s="45"/>
      <c r="I141" s="45"/>
      <c r="J141" s="44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</row>
    <row r="142" spans="1:9" ht="12.75">
      <c r="A142" s="78"/>
      <c r="B142" s="45"/>
      <c r="C142" s="45"/>
      <c r="D142" s="79"/>
      <c r="E142" s="79"/>
      <c r="F142" s="79"/>
      <c r="G142" s="79"/>
      <c r="H142" s="45"/>
      <c r="I142" s="45"/>
    </row>
    <row r="143" spans="1:9" ht="12.75">
      <c r="A143" s="78"/>
      <c r="B143" s="45"/>
      <c r="C143" s="45"/>
      <c r="D143" s="79"/>
      <c r="E143" s="79"/>
      <c r="F143" s="79"/>
      <c r="G143" s="79"/>
      <c r="H143" s="45"/>
      <c r="I143" s="45"/>
    </row>
    <row r="144" spans="1:9" ht="12.75">
      <c r="A144" s="78"/>
      <c r="B144" s="45"/>
      <c r="C144" s="45"/>
      <c r="D144" s="79"/>
      <c r="E144" s="79"/>
      <c r="F144" s="79"/>
      <c r="G144" s="79"/>
      <c r="H144" s="45"/>
      <c r="I144" s="45"/>
    </row>
    <row r="145" spans="1:9" ht="12.75">
      <c r="A145" s="78"/>
      <c r="B145" s="45"/>
      <c r="C145" s="45"/>
      <c r="D145" s="79"/>
      <c r="E145" s="79"/>
      <c r="F145" s="79"/>
      <c r="G145" s="79"/>
      <c r="H145" s="45"/>
      <c r="I145" s="45"/>
    </row>
    <row r="146" spans="1:9" ht="12.75">
      <c r="A146" s="78"/>
      <c r="B146" s="45"/>
      <c r="C146" s="45"/>
      <c r="D146" s="79"/>
      <c r="E146" s="79"/>
      <c r="F146" s="79"/>
      <c r="G146" s="79"/>
      <c r="H146" s="45"/>
      <c r="I146" s="45"/>
    </row>
    <row r="147" spans="1:9" ht="12.75">
      <c r="A147" s="78"/>
      <c r="B147" s="45"/>
      <c r="C147" s="45"/>
      <c r="D147" s="79"/>
      <c r="E147" s="79"/>
      <c r="F147" s="79"/>
      <c r="G147" s="79"/>
      <c r="H147" s="45"/>
      <c r="I147" s="45"/>
    </row>
    <row r="148" spans="1:9" ht="12.75">
      <c r="A148" s="78"/>
      <c r="B148" s="45"/>
      <c r="C148" s="45"/>
      <c r="D148" s="79"/>
      <c r="E148" s="79"/>
      <c r="F148" s="79"/>
      <c r="G148" s="79"/>
      <c r="H148" s="45"/>
      <c r="I148" s="45"/>
    </row>
    <row r="149" spans="1:9" ht="12.75">
      <c r="A149" s="78"/>
      <c r="B149" s="45"/>
      <c r="C149" s="45"/>
      <c r="D149" s="79"/>
      <c r="E149" s="79"/>
      <c r="F149" s="79"/>
      <c r="G149" s="79"/>
      <c r="H149" s="45"/>
      <c r="I149" s="45"/>
    </row>
    <row r="150" spans="1:9" ht="12.75">
      <c r="A150" s="78"/>
      <c r="B150" s="45"/>
      <c r="C150" s="45"/>
      <c r="D150" s="79"/>
      <c r="E150" s="79"/>
      <c r="F150" s="79"/>
      <c r="G150" s="79"/>
      <c r="H150" s="45"/>
      <c r="I150" s="45"/>
    </row>
    <row r="151" spans="1:9" ht="12.75">
      <c r="A151" s="78"/>
      <c r="B151" s="45"/>
      <c r="C151" s="45"/>
      <c r="D151" s="79"/>
      <c r="E151" s="79"/>
      <c r="F151" s="79"/>
      <c r="G151" s="79"/>
      <c r="H151" s="45"/>
      <c r="I151" s="45"/>
    </row>
    <row r="152" spans="1:9" ht="12.75">
      <c r="A152" s="78"/>
      <c r="B152" s="45"/>
      <c r="C152" s="45"/>
      <c r="D152" s="79"/>
      <c r="E152" s="79"/>
      <c r="F152" s="79"/>
      <c r="G152" s="79"/>
      <c r="H152" s="45"/>
      <c r="I152" s="45"/>
    </row>
    <row r="153" spans="1:9" ht="12.75">
      <c r="A153" s="78"/>
      <c r="B153" s="45"/>
      <c r="C153" s="45"/>
      <c r="D153" s="79"/>
      <c r="E153" s="79"/>
      <c r="F153" s="79"/>
      <c r="G153" s="79"/>
      <c r="H153" s="45"/>
      <c r="I153" s="45"/>
    </row>
    <row r="154" spans="1:9" ht="12.75">
      <c r="A154" s="78"/>
      <c r="B154" s="45"/>
      <c r="C154" s="45"/>
      <c r="D154" s="79"/>
      <c r="E154" s="79"/>
      <c r="F154" s="79"/>
      <c r="G154" s="79"/>
      <c r="H154" s="45"/>
      <c r="I154" s="45"/>
    </row>
    <row r="155" spans="1:9" ht="12.75">
      <c r="A155" s="78"/>
      <c r="B155" s="45"/>
      <c r="C155" s="45"/>
      <c r="D155" s="79"/>
      <c r="E155" s="79"/>
      <c r="F155" s="79"/>
      <c r="G155" s="79"/>
      <c r="H155" s="45"/>
      <c r="I155" s="45"/>
    </row>
    <row r="156" spans="1:9" ht="12.75">
      <c r="A156" s="78"/>
      <c r="B156" s="45"/>
      <c r="C156" s="45"/>
      <c r="D156" s="79"/>
      <c r="E156" s="79"/>
      <c r="F156" s="79"/>
      <c r="G156" s="79"/>
      <c r="H156" s="45"/>
      <c r="I156" s="45"/>
    </row>
    <row r="157" spans="1:9" ht="12.75">
      <c r="A157" s="78"/>
      <c r="B157" s="45"/>
      <c r="C157" s="45"/>
      <c r="D157" s="79"/>
      <c r="E157" s="79"/>
      <c r="F157" s="79"/>
      <c r="G157" s="79"/>
      <c r="H157" s="45"/>
      <c r="I157" s="45"/>
    </row>
    <row r="158" spans="1:9" ht="12.75">
      <c r="A158" s="78"/>
      <c r="B158" s="45"/>
      <c r="C158" s="45"/>
      <c r="D158" s="79"/>
      <c r="E158" s="79"/>
      <c r="F158" s="79"/>
      <c r="G158" s="79"/>
      <c r="H158" s="45"/>
      <c r="I158" s="45"/>
    </row>
    <row r="159" spans="1:9" ht="12.75">
      <c r="A159" s="78"/>
      <c r="B159" s="45"/>
      <c r="C159" s="45"/>
      <c r="D159" s="79"/>
      <c r="E159" s="79"/>
      <c r="F159" s="79"/>
      <c r="G159" s="79"/>
      <c r="H159" s="45"/>
      <c r="I159" s="45"/>
    </row>
    <row r="160" spans="1:9" ht="12.75">
      <c r="A160" s="78"/>
      <c r="B160" s="45"/>
      <c r="C160" s="45"/>
      <c r="D160" s="79"/>
      <c r="E160" s="79"/>
      <c r="F160" s="79"/>
      <c r="G160" s="79"/>
      <c r="H160" s="45"/>
      <c r="I160" s="45"/>
    </row>
    <row r="161" spans="1:9" ht="12.75">
      <c r="A161" s="78"/>
      <c r="B161" s="45"/>
      <c r="C161" s="45"/>
      <c r="D161" s="79"/>
      <c r="E161" s="79"/>
      <c r="F161" s="79"/>
      <c r="G161" s="79"/>
      <c r="H161" s="45"/>
      <c r="I161" s="45"/>
    </row>
    <row r="162" spans="1:9" ht="12.75">
      <c r="A162" s="78"/>
      <c r="B162" s="45"/>
      <c r="C162" s="45"/>
      <c r="D162" s="79"/>
      <c r="E162" s="79"/>
      <c r="F162" s="79"/>
      <c r="G162" s="79"/>
      <c r="H162" s="45"/>
      <c r="I162" s="45"/>
    </row>
    <row r="163" spans="1:9" ht="12.75">
      <c r="A163" s="78"/>
      <c r="B163" s="45"/>
      <c r="C163" s="45"/>
      <c r="D163" s="79"/>
      <c r="E163" s="79"/>
      <c r="F163" s="79"/>
      <c r="G163" s="79"/>
      <c r="H163" s="45"/>
      <c r="I163" s="45"/>
    </row>
    <row r="164" spans="1:9" ht="12.75">
      <c r="A164" s="78"/>
      <c r="B164" s="45"/>
      <c r="C164" s="45"/>
      <c r="D164" s="79"/>
      <c r="E164" s="79"/>
      <c r="F164" s="79"/>
      <c r="G164" s="79"/>
      <c r="H164" s="45"/>
      <c r="I164" s="45"/>
    </row>
    <row r="165" spans="1:9" ht="12.75">
      <c r="A165" s="78"/>
      <c r="B165" s="45"/>
      <c r="C165" s="45"/>
      <c r="D165" s="79"/>
      <c r="E165" s="79"/>
      <c r="F165" s="79"/>
      <c r="G165" s="79"/>
      <c r="H165" s="45"/>
      <c r="I165" s="45"/>
    </row>
    <row r="166" spans="1:9" ht="12.75">
      <c r="A166" s="78"/>
      <c r="B166" s="45"/>
      <c r="C166" s="45"/>
      <c r="D166" s="79"/>
      <c r="E166" s="79"/>
      <c r="F166" s="79"/>
      <c r="G166" s="79"/>
      <c r="H166" s="45"/>
      <c r="I166" s="45"/>
    </row>
    <row r="167" spans="1:9" ht="12.75">
      <c r="A167" s="78"/>
      <c r="B167" s="45"/>
      <c r="C167" s="45"/>
      <c r="D167" s="79"/>
      <c r="E167" s="79"/>
      <c r="F167" s="79"/>
      <c r="G167" s="79"/>
      <c r="H167" s="45"/>
      <c r="I167" s="45"/>
    </row>
    <row r="168" spans="1:9" ht="12.75">
      <c r="A168" s="78"/>
      <c r="B168" s="45"/>
      <c r="C168" s="45"/>
      <c r="D168" s="79"/>
      <c r="E168" s="79"/>
      <c r="F168" s="79"/>
      <c r="G168" s="79"/>
      <c r="H168" s="45"/>
      <c r="I168" s="45"/>
    </row>
    <row r="169" spans="1:9" ht="12.75">
      <c r="A169" s="78"/>
      <c r="B169" s="45"/>
      <c r="C169" s="45"/>
      <c r="D169" s="79"/>
      <c r="E169" s="79"/>
      <c r="F169" s="79"/>
      <c r="G169" s="79"/>
      <c r="H169" s="45"/>
      <c r="I169" s="45"/>
    </row>
    <row r="170" spans="1:9" ht="12.75">
      <c r="A170" s="78"/>
      <c r="B170" s="45"/>
      <c r="C170" s="45"/>
      <c r="D170" s="79"/>
      <c r="E170" s="79"/>
      <c r="F170" s="79"/>
      <c r="G170" s="79"/>
      <c r="H170" s="45"/>
      <c r="I170" s="45"/>
    </row>
    <row r="171" spans="1:9" ht="12.75">
      <c r="A171" s="78"/>
      <c r="B171" s="45"/>
      <c r="C171" s="45"/>
      <c r="D171" s="79"/>
      <c r="E171" s="79"/>
      <c r="F171" s="79"/>
      <c r="G171" s="79"/>
      <c r="H171" s="45"/>
      <c r="I171" s="45"/>
    </row>
    <row r="172" spans="1:9" ht="12.75">
      <c r="A172" s="78"/>
      <c r="B172" s="45"/>
      <c r="C172" s="45"/>
      <c r="D172" s="79"/>
      <c r="E172" s="79"/>
      <c r="F172" s="79"/>
      <c r="G172" s="79"/>
      <c r="H172" s="45"/>
      <c r="I172" s="45"/>
    </row>
    <row r="173" spans="1:9" ht="12.75">
      <c r="A173" s="78"/>
      <c r="B173" s="45"/>
      <c r="C173" s="45"/>
      <c r="D173" s="79"/>
      <c r="E173" s="79"/>
      <c r="F173" s="79"/>
      <c r="G173" s="79"/>
      <c r="H173" s="45"/>
      <c r="I173" s="45"/>
    </row>
    <row r="174" spans="1:9" ht="12.75">
      <c r="A174" s="78"/>
      <c r="B174" s="45"/>
      <c r="C174" s="45"/>
      <c r="D174" s="79"/>
      <c r="E174" s="79"/>
      <c r="F174" s="79"/>
      <c r="G174" s="79"/>
      <c r="H174" s="45"/>
      <c r="I174" s="45"/>
    </row>
    <row r="175" spans="1:9" ht="12.75">
      <c r="A175" s="78"/>
      <c r="B175" s="45"/>
      <c r="C175" s="45"/>
      <c r="D175" s="79"/>
      <c r="E175" s="79"/>
      <c r="F175" s="79"/>
      <c r="G175" s="79"/>
      <c r="H175" s="45"/>
      <c r="I175" s="45"/>
    </row>
    <row r="176" spans="1:9" ht="12.75">
      <c r="A176" s="78"/>
      <c r="B176" s="45"/>
      <c r="C176" s="45"/>
      <c r="D176" s="79"/>
      <c r="E176" s="79"/>
      <c r="F176" s="79"/>
      <c r="G176" s="79"/>
      <c r="H176" s="45"/>
      <c r="I176" s="45"/>
    </row>
  </sheetData>
  <sheetProtection selectLockedCells="1"/>
  <mergeCells count="6">
    <mergeCell ref="J50:J51"/>
    <mergeCell ref="B6:C7"/>
    <mergeCell ref="D6:D8"/>
    <mergeCell ref="E6:F7"/>
    <mergeCell ref="G6:G8"/>
    <mergeCell ref="H6:I7"/>
  </mergeCells>
  <printOptions horizontalCentered="1"/>
  <pageMargins left="0.1968503937007874" right="0.1968503937007874" top="0.3937007874015748" bottom="0.3937007874015748" header="0.31496062992125984" footer="0.31496062992125984"/>
  <pageSetup fitToHeight="4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Bigio</dc:creator>
  <cp:keywords/>
  <dc:description/>
  <cp:lastModifiedBy>giuseppina sollena</cp:lastModifiedBy>
  <cp:lastPrinted>2015-12-29T09:35:31Z</cp:lastPrinted>
  <dcterms:created xsi:type="dcterms:W3CDTF">2004-01-12T10:21:34Z</dcterms:created>
  <dcterms:modified xsi:type="dcterms:W3CDTF">2021-02-12T11:59:40Z</dcterms:modified>
  <cp:category/>
  <cp:version/>
  <cp:contentType/>
  <cp:contentStatus/>
</cp:coreProperties>
</file>